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<sst xmlns="http://schemas.openxmlformats.org/spreadsheetml/2006/main" count="12140" uniqueCount="2352">
  <si>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</si>
  <si>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</si>
  <si>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</si>
  <si>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</si>
  <si>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</si>
  <si>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</si>
  <si>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</si>
  <si>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</si>
  <si>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</si>
  <si>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</si>
  <si>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</si>
  <si>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</si>
  <si>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</si>
  <si>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</si>
  <si>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</si>
  <si>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</si>
  <si>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</si>
  <si>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</si>
  <si>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</si>
  <si>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</si>
  <si>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</si>
  <si>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</si>
  <si>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</si>
  <si>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</si>
  <si>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</si>
  <si>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</si>
  <si>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</si>
  <si>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</si>
  <si>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</si>
  <si>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</si>
  <si>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</si>
  <si>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</si>
  <si>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</si>
  <si>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</si>
  <si>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</si>
  <si>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</si>
  <si>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</si>
  <si>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</si>
  <si>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</si>
  <si>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</si>
  <si>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</si>
  <si>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</si>
  <si>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</si>
  <si>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</si>
  <si>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</si>
  <si>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</si>
  <si>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</si>
  <si>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</si>
  <si>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</si>
  <si>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</si>
  <si>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</si>
  <si>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</si>
  <si>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</si>
  <si>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</si>
  <si>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</si>
  <si>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</si>
  <si>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</si>
  <si>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</si>
  <si>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</si>
  <si>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</si>
  <si>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</si>
  <si>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</si>
  <si>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</si>
  <si>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</si>
  <si>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</si>
  <si>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</si>
  <si>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</si>
  <si>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</si>
  <si>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</si>
  <si>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</si>
  <si>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</si>
  <si>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</si>
  <si>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</si>
  <si>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</si>
  <si>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</si>
  <si>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</si>
  <si>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</si>
  <si>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</si>
  <si>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</si>
  <si>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</si>
  <si>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</si>
  <si>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</si>
  <si>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</si>
  <si>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</si>
  <si>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</si>
  <si>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</si>
  <si>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</si>
  <si>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</si>
  <si>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</si>
  <si>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</si>
  <si>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</si>
  <si>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</si>
  <si>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</si>
  <si>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</si>
  <si>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</si>
  <si>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</si>
  <si>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</si>
  <si>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</si>
  <si>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</si>
  <si>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</si>
  <si>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</si>
  <si>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</si>
  <si>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</si>
  <si>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</si>
  <si>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</si>
  <si>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</si>
  <si>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</si>
  <si>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</si>
  <si>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</si>
  <si>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</si>
  <si>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</si>
  <si>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</si>
  <si>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</si>
  <si>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</si>
  <si>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</si>
  <si>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</si>
  <si>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</si>
  <si>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</si>
  <si>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</si>
  <si>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</si>
  <si>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</si>
  <si>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</si>
  <si>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</si>
  <si>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</si>
  <si>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</si>
  <si>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</si>
  <si>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</si>
  <si>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</si>
  <si>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</si>
  <si>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</si>
  <si>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</si>
  <si>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</si>
  <si>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</si>
  <si>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</si>
  <si>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</si>
  <si>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</si>
  <si>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</si>
  <si>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</si>
  <si>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</si>
  <si>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</si>
  <si>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</si>
  <si>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</si>
  <si>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</si>
  <si>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</si>
  <si>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</si>
  <si>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</si>
  <si>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</si>
  <si>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</si>
  <si>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</si>
  <si>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</si>
  <si>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</si>
  <si>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</si>
  <si>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</si>
  <si>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</si>
  <si>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</si>
  <si>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</si>
  <si>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</si>
  <si>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</si>
  <si>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</si>
  <si>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</si>
  <si>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</si>
  <si>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</si>
  <si>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</si>
  <si>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</si>
  <si>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</si>
  <si>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</si>
  <si>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</si>
  <si>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</si>
  <si>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</si>
  <si>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</si>
  <si>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</si>
  <si>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</si>
  <si>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</si>
  <si>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</si>
  <si>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</si>
  <si>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</si>
  <si>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</si>
  <si>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</si>
  <si>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</si>
  <si>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</si>
  <si>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</si>
  <si>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</si>
  <si>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</si>
  <si>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</si>
  <si>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</si>
  <si>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</si>
  <si>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</si>
  <si>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</si>
  <si>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</si>
  <si>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</si>
  <si>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</si>
  <si>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</si>
  <si>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</si>
  <si>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</si>
  <si>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</si>
  <si>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</si>
  <si>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</si>
  <si>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</si>
  <si>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</si>
  <si>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</si>
  <si>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</si>
  <si>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</si>
  <si>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</si>
  <si>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</si>
  <si>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</si>
  <si>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</si>
  <si>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</si>
  <si>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</si>
  <si>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</si>
  <si>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</si>
  <si>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</si>
  <si>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</si>
  <si>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</si>
  <si>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</si>
  <si>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</si>
  <si>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</si>
  <si>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</si>
  <si>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</si>
  <si>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</si>
  <si>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</si>
  <si>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</si>
  <si>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</si>
  <si>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</si>
  <si>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</si>
  <si>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</si>
  <si>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</si>
  <si>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</si>
  <si>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</si>
  <si>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</si>
  <si>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</si>
  <si>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</si>
  <si>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</si>
  <si>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</si>
  <si>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</si>
  <si>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</si>
  <si>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</si>
  <si>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</si>
  <si>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</si>
  <si>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</si>
  <si>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</si>
  <si>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</si>
  <si>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</si>
  <si>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</si>
  <si>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</si>
  <si>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</si>
  <si>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</si>
  <si>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</si>
  <si>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</si>
  <si>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</si>
  <si>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</si>
  <si>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</si>
  <si>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</si>
  <si>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</si>
  <si>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</si>
  <si>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</si>
  <si>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</si>
  <si>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</si>
  <si>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</si>
  <si>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</si>
  <si>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</si>
  <si>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</si>
  <si>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</si>
  <si>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</si>
  <si>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</si>
  <si>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</si>
  <si>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</si>
  <si>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</si>
  <si>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</si>
  <si>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</si>
  <si>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</si>
  <si>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</si>
  <si>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</si>
  <si>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</si>
  <si>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</si>
  <si>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</si>
  <si>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</si>
  <si>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</si>
  <si>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</si>
  <si>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</si>
  <si>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</si>
  <si>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</si>
  <si>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</si>
  <si>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</si>
  <si>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</si>
  <si>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</si>
  <si>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</si>
  <si>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</si>
  <si>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</si>
  <si>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</si>
  <si>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</si>
  <si>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</si>
  <si>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</si>
  <si>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</si>
  <si>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</si>
  <si>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</si>
  <si>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</si>
  <si>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</si>
  <si>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</si>
  <si>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</si>
  <si>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</si>
  <si>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</si>
  <si>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</si>
  <si>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</si>
  <si>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</si>
  <si>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</si>
  <si>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</si>
  <si>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</si>
  <si>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</si>
  <si>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</si>
  <si>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</si>
  <si>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</si>
  <si>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</si>
  <si>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</si>
  <si>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</si>
  <si>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</si>
  <si>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</si>
  <si>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</si>
  <si>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</si>
  <si>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</si>
  <si>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</si>
  <si>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</si>
  <si>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</si>
  <si>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</si>
  <si>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</si>
  <si>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</si>
  <si>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</si>
  <si>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</si>
  <si>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</si>
  <si>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</si>
  <si>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</si>
  <si>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</si>
  <si>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</si>
  <si>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</si>
  <si>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</si>
  <si>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</si>
  <si>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</si>
  <si>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</si>
  <si>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</si>
  <si>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</si>
  <si>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</si>
  <si>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</si>
  <si>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</si>
  <si>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</si>
  <si>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</si>
  <si>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</si>
  <si>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</si>
  <si>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</si>
  <si>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</si>
  <si>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</si>
  <si>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</si>
  <si>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</si>
  <si>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</si>
  <si>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</si>
  <si>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</si>
  <si>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</si>
  <si>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</si>
  <si>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</si>
  <si>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</si>
  <si>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</si>
  <si>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</si>
  <si>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</si>
  <si>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</si>
  <si>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</si>
  <si>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</si>
  <si>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</si>
  <si>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</si>
  <si>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</si>
  <si>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</si>
  <si>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</si>
  <si>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</si>
  <si>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</si>
  <si>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</si>
  <si>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</si>
  <si>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</si>
  <si>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</si>
  <si>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</si>
  <si>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</si>
  <si>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</si>
  <si>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</si>
  <si>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</si>
  <si>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</si>
  <si>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</si>
  <si>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</si>
  <si>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</si>
  <si>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</si>
  <si>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</si>
  <si>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</si>
  <si>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</si>
  <si>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</si>
  <si>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</si>
  <si>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</si>
  <si>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</si>
  <si>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</si>
  <si>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</si>
  <si>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</si>
  <si>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</si>
  <si>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</si>
  <si>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</si>
  <si>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</si>
  <si>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</si>
  <si>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</si>
  <si>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</si>
  <si>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</si>
  <si>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</si>
  <si>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</si>
  <si>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</si>
  <si>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</si>
  <si>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</si>
  <si>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</si>
  <si>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</si>
  <si>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</si>
  <si>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</si>
  <si>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</si>
  <si>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</si>
  <si>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</si>
  <si>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</si>
  <si>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</si>
  <si>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</si>
  <si>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</si>
  <si>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</si>
  <si>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</si>
  <si>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</si>
  <si>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</si>
  <si>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</si>
  <si>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</si>
  <si>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</si>
  <si>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</si>
  <si>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</si>
  <si>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</si>
  <si>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</si>
  <si>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</si>
  <si>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</si>
  <si>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</si>
  <si>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</si>
  <si>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</si>
  <si>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</si>
  <si>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</si>
  <si>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</si>
  <si>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</si>
  <si>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</si>
  <si>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</si>
  <si>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</si>
  <si>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</si>
  <si>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</si>
  <si>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</si>
  <si>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</si>
  <si>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</si>
  <si>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</si>
  <si>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</si>
  <si>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</si>
  <si>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</si>
  <si>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</si>
  <si>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</si>
  <si>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</si>
  <si>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</si>
  <si>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</si>
  <si>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</si>
  <si>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</si>
  <si>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</si>
  <si>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</si>
  <si>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</si>
  <si>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</si>
  <si>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</si>
  <si>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</si>
  <si>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</si>
  <si>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</si>
  <si>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</si>
  <si>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</si>
  <si>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</si>
  <si>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</si>
  <si>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</si>
  <si>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</si>
  <si>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</si>
  <si>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</si>
  <si>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</si>
  <si>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</si>
  <si>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</si>
  <si>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</si>
  <si>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</si>
  <si>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</si>
  <si>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</si>
  <si>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</si>
  <si>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</si>
  <si>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</si>
  <si>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</si>
  <si>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</si>
  <si>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</si>
  <si>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</si>
  <si>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</si>
  <si>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</si>
  <si>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</si>
  <si>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</si>
  <si>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</si>
  <si>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</si>
  <si>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</si>
  <si>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</si>
  <si>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</si>
  <si>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</si>
  <si>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</si>
  <si>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</si>
  <si>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</si>
  <si>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</si>
  <si>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</si>
  <si>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</si>
  <si>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</si>
  <si>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</si>
  <si>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</si>
  <si>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</si>
  <si>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</si>
  <si>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</si>
  <si>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</si>
  <si>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</si>
  <si>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</si>
  <si>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</si>
  <si>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</si>
  <si>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</si>
  <si>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</si>
  <si>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</si>
  <si>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</si>
  <si>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</si>
  <si>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</si>
  <si>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</si>
  <si>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</si>
  <si>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</si>
  <si>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</si>
  <si>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</si>
  <si>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</si>
  <si>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</si>
  <si>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</si>
  <si>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</si>
  <si>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</si>
  <si>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</si>
  <si>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</si>
  <si>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</si>
  <si>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</si>
  <si>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</si>
  <si>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</si>
  <si>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</si>
  <si>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</si>
  <si>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</si>
  <si>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</si>
  <si>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</si>
  <si>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</si>
  <si>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</si>
  <si>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</si>
  <si>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</si>
  <si>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</si>
  <si>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</si>
  <si>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</si>
  <si>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</si>
  <si>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</si>
  <si>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</si>
  <si>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</si>
  <si>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</si>
  <si>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</si>
  <si>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</si>
  <si>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</si>
  <si>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</si>
  <si>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</si>
  <si>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</si>
  <si>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</si>
  <si>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</si>
  <si>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</si>
  <si>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</si>
  <si>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</si>
  <si>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</si>
  <si>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</si>
  <si>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</si>
  <si>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</si>
  <si>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</si>
  <si>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</si>
  <si>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</si>
  <si>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</si>
  <si>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</si>
  <si>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</si>
  <si>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</si>
  <si>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</si>
  <si>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</si>
  <si>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</si>
  <si>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</si>
  <si>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</si>
  <si>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</si>
  <si>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</si>
  <si>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</si>
  <si>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</si>
  <si>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</si>
  <si>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</si>
  <si>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</si>
  <si>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</si>
  <si>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</si>
  <si>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</si>
  <si>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</si>
  <si>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</si>
  <si>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</si>
  <si>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</si>
  <si>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</si>
  <si>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</si>
  <si>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</si>
  <si>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</si>
  <si>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</si>
  <si>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</si>
  <si>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</si>
  <si>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</si>
  <si>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</si>
  <si>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</si>
  <si>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</si>
  <si>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</si>
  <si>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</si>
  <si>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</si>
  <si>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</si>
  <si>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</si>
  <si>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</si>
  <si>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</si>
  <si>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</si>
  <si>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</si>
  <si>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</si>
  <si>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</si>
  <si>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</si>
  <si>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</si>
  <si>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</si>
  <si>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</si>
  <si>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</si>
  <si>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</si>
  <si>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</si>
  <si>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</si>
  <si>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</si>
  <si>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</si>
  <si>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</si>
  <si>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</si>
  <si>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</si>
  <si>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</si>
  <si>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</si>
  <si>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</si>
  <si>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</si>
  <si>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</si>
  <si>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</si>
  <si>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</si>
  <si>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</si>
  <si>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</si>
  <si>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</si>
  <si>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</si>
  <si>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</si>
  <si>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</si>
  <si>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</si>
  <si>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</si>
  <si>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</si>
  <si>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</si>
  <si>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</si>
  <si>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</si>
  <si>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</si>
  <si>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</si>
  <si>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</si>
  <si>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</si>
  <si>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</si>
  <si>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</si>
  <si>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</si>
  <si>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</si>
  <si>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</si>
  <si>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</si>
  <si>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</si>
  <si>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</si>
  <si>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</si>
  <si>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</si>
  <si>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</si>
  <si>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</si>
  <si>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</si>
  <si>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</si>
  <si>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</si>
  <si>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</si>
  <si>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</si>
  <si>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</si>
  <si>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</si>
  <si>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</si>
  <si>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</si>
  <si>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</si>
  <si>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</si>
  <si>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</si>
  <si>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</si>
  <si>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</si>
  <si>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</si>
  <si>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</si>
  <si>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</si>
  <si>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</si>
  <si>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</si>
  <si>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</si>
  <si>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</si>
  <si>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</si>
  <si>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</si>
  <si>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</si>
  <si>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</si>
  <si>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</si>
  <si>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</si>
  <si>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</si>
  <si>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</si>
  <si>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</si>
  <si>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</si>
  <si>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</si>
  <si>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</si>
  <si>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</si>
  <si>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</si>
  <si>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</si>
  <si>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</si>
  <si>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</si>
  <si>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</si>
  <si>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</si>
  <si>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</si>
  <si>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</si>
  <si>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</si>
  <si>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</si>
  <si>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</si>
  <si>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</si>
  <si>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</si>
  <si>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</si>
  <si>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</si>
  <si>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</si>
  <si>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</si>
  <si>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</si>
  <si>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</si>
  <si>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</si>
  <si>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</si>
  <si>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</si>
  <si>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</si>
  <si>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</si>
  <si>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</si>
  <si>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</si>
  <si>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</si>
  <si>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</si>
  <si>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</si>
  <si>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</si>
  <si>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</si>
  <si>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</si>
  <si>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</si>
  <si>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</si>
  <si>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</si>
  <si>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</si>
  <si>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</si>
  <si>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</si>
  <si>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</si>
  <si>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</si>
  <si>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</si>
  <si>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</si>
  <si>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</si>
  <si>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</si>
  <si>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</si>
  <si>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</si>
  <si>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</si>
  <si>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</si>
  <si>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</si>
  <si>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</si>
  <si>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</si>
  <si>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</si>
  <si>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</si>
  <si>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</si>
  <si>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</si>
  <si>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</si>
  <si>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</si>
  <si>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</si>
  <si>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</si>
  <si>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</si>
  <si>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</si>
  <si>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</si>
  <si>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</si>
  <si>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</si>
  <si>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</si>
  <si>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</si>
  <si>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</si>
  <si>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</si>
  <si>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</si>
  <si>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</si>
  <si>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</si>
  <si>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</si>
  <si>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</si>
  <si>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</si>
  <si>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</si>
  <si>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</si>
  <si>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</si>
  <si>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</si>
  <si>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</si>
  <si>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</si>
  <si>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</si>
  <si>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</si>
  <si>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</si>
  <si>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</si>
  <si>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</si>
  <si>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</si>
  <si>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</si>
  <si>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</si>
  <si>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</si>
  <si>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</si>
  <si>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</si>
  <si>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</si>
  <si>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</si>
  <si>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</si>
  <si>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</si>
  <si>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</si>
  <si>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</si>
  <si>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</si>
  <si>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</si>
  <si>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</si>
  <si>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</si>
  <si>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</si>
  <si>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</si>
  <si>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</si>
  <si>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</si>
  <si>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</si>
  <si>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</si>
  <si>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</si>
  <si>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</si>
  <si>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</si>
  <si>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</si>
  <si>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</si>
  <si>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</si>
  <si>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</si>
  <si>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</si>
  <si>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</si>
  <si>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</si>
  <si>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</si>
  <si>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</si>
  <si>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</si>
  <si>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</si>
  <si>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</si>
  <si>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</si>
  <si>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</si>
  <si>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</si>
  <si>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</si>
  <si>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</si>
  <si>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</si>
  <si>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</si>
  <si>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</si>
  <si>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</si>
  <si>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</si>
  <si>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</si>
  <si>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</si>
  <si>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</si>
  <si>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</si>
  <si>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</si>
  <si>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</si>
  <si>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</si>
  <si>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</si>
  <si>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</si>
  <si>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</si>
  <si>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</si>
  <si>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</si>
  <si>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</si>
  <si>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</si>
  <si>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</si>
  <si>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</si>
  <si>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</si>
  <si>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</si>
  <si>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</si>
  <si>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</si>
  <si>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</si>
  <si>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</si>
  <si>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</si>
  <si>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</si>
  <si>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</si>
  <si>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</si>
  <si>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</si>
  <si>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</si>
  <si>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</si>
  <si>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</si>
  <si>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</si>
  <si>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</si>
  <si>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</si>
  <si>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</si>
  <si>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</si>
  <si>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</si>
  <si>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</si>
  <si>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</si>
  <si>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</si>
  <si>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</si>
  <si>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</si>
  <si>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</si>
  <si>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</si>
  <si>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</si>
  <si>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</si>
  <si>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</si>
  <si>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</si>
  <si>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</si>
  <si>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</si>
  <si>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</si>
  <si>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</si>
  <si>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</si>
  <si>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</si>
  <si>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</si>
  <si>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</si>
  <si>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</si>
  <si>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</si>
  <si>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</si>
  <si>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</si>
  <si>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</si>
  <si>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</si>
  <si>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</si>
  <si>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</si>
  <si>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</si>
  <si>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</si>
  <si>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</si>
  <si>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</si>
  <si>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</si>
  <si>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</si>
  <si>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</si>
  <si>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</si>
  <si>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</si>
  <si>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</si>
  <si>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</si>
  <si>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</si>
  <si>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</si>
  <si>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</si>
  <si>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</si>
  <si>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</si>
  <si>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</si>
  <si>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</si>
  <si>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</si>
  <si>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</si>
  <si>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</si>
  <si>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</si>
  <si>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</si>
  <si>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</si>
  <si>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</si>
  <si>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</si>
  <si>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</si>
  <si>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</si>
  <si>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</si>
  <si>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</si>
  <si>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</si>
  <si>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</si>
  <si>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</si>
  <si>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</si>
  <si>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</si>
  <si>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</si>
  <si>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</si>
  <si>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</si>
  <si>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</si>
  <si>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</si>
  <si>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</si>
  <si>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</si>
  <si>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</si>
  <si>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</si>
  <si>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</si>
  <si>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</si>
  <si>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</si>
  <si>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</si>
  <si>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</si>
  <si>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</si>
  <si>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</si>
  <si>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</si>
  <si>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</si>
  <si>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</si>
  <si>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</si>
  <si>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</si>
  <si>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</si>
  <si>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</si>
  <si>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</si>
  <si>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</si>
  <si>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</si>
  <si>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</si>
  <si>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</si>
  <si>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</si>
  <si>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</si>
  <si>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</si>
  <si>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</si>
  <si>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</si>
  <si>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</si>
  <si>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</si>
  <si>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</si>
  <si>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</si>
  <si>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</si>
  <si>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</si>
  <si>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</si>
  <si>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</si>
  <si>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</si>
  <si>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</si>
  <si>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</si>
  <si>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</si>
  <si>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</si>
  <si>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</si>
  <si>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</si>
  <si>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</si>
  <si>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</si>
  <si>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</si>
  <si>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</si>
  <si>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</si>
  <si>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</si>
  <si>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</si>
  <si>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</si>
  <si>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</si>
  <si>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</si>
  <si>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</si>
  <si>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</si>
  <si>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</si>
  <si>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</si>
  <si>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</si>
  <si>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</si>
  <si>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</si>
  <si>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</si>
  <si>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</si>
  <si>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</si>
  <si>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</si>
  <si>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</si>
  <si>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</si>
  <si>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</si>
  <si>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</si>
  <si>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</si>
  <si>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</si>
  <si>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</si>
  <si>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</si>
  <si>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</si>
  <si>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</si>
  <si>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</si>
  <si>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</si>
  <si>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</si>
  <si>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</si>
  <si>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</si>
  <si>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</si>
  <si>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</si>
  <si>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</si>
  <si>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</si>
  <si>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</si>
  <si>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</si>
  <si>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</si>
  <si>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</si>
  <si>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</si>
  <si>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</si>
  <si>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</si>
  <si>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</si>
  <si>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</si>
  <si>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</si>
  <si>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</si>
  <si>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</si>
  <si>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</si>
  <si>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</si>
  <si>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</si>
  <si>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</si>
  <si>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</si>
  <si>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</si>
  <si>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</si>
  <si>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</si>
  <si>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</si>
  <si>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</si>
  <si>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</si>
  <si>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</si>
  <si>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</si>
  <si>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</si>
  <si>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</si>
  <si>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</si>
  <si>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</si>
  <si>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</si>
  <si>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</si>
  <si>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</si>
  <si>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</si>
  <si>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</si>
  <si>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</si>
  <si>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</si>
  <si>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</si>
  <si>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</si>
  <si>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</si>
  <si>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</si>
  <si>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</si>
  <si>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</si>
  <si>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</si>
  <si>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</si>
  <si>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</si>
  <si>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</si>
  <si>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</si>
  <si>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</si>
  <si>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</si>
  <si>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</si>
  <si>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</si>
  <si>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</si>
  <si>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</si>
  <si>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</si>
  <si>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</si>
  <si>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</si>
  <si>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</si>
  <si>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</si>
  <si>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</si>
  <si>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</si>
  <si>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</si>
  <si>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</si>
  <si>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</si>
  <si>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</si>
  <si>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</si>
  <si>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</si>
  <si>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</si>
  <si>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</si>
  <si>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</si>
  <si>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</si>
  <si>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</si>
  <si>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</si>
  <si>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</si>
  <si>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</si>
  <si>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</si>
  <si>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</si>
  <si>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</si>
  <si>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</si>
  <si>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</si>
  <si>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</si>
  <si>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</si>
  <si>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</si>
  <si>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</si>
  <si>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</si>
  <si>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</si>
  <si>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</si>
  <si>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</si>
  <si>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</si>
  <si>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</si>
  <si>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</si>
  <si>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</si>
  <si>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</si>
  <si>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</si>
  <si>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</si>
  <si>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</si>
  <si>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</si>
  <si>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</si>
  <si>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</si>
  <si>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</si>
  <si>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</si>
  <si>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</si>
  <si>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</si>
  <si>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</si>
  <si>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</si>
  <si>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</si>
  <si>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</si>
  <si>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</si>
  <si>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</si>
  <si>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</si>
  <si>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</si>
  <si>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</si>
  <si>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</si>
  <si>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</si>
  <si>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</si>
  <si>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</si>
  <si>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</si>
  <si>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</si>
  <si>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</si>
  <si>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</si>
  <si>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</si>
  <si>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</si>
  <si>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</si>
  <si>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</si>
  <si>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</si>
  <si>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</si>
  <si>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</si>
  <si>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</si>
  <si>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</si>
  <si>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</si>
  <si>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</si>
  <si>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</si>
  <si>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</si>
  <si>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</si>
  <si>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</si>
  <si>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</si>
  <si>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</si>
  <si>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</si>
  <si>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</si>
  <si>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</si>
  <si>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</si>
  <si>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</si>
  <si>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</si>
  <si>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</si>
  <si>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</si>
  <si>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</si>
  <si>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</si>
  <si>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</si>
  <si>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</si>
  <si>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</si>
  <si>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</si>
  <si>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</si>
  <si>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</si>
  <si>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</si>
  <si>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</si>
  <si>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</si>
  <si>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</si>
  <si>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</si>
  <si>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</si>
  <si>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</si>
  <si>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</si>
  <si>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</si>
  <si>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</si>
  <si>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</si>
  <si>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</si>
  <si>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</si>
  <si>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</si>
  <si>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</si>
  <si>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</si>
  <si>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</si>
  <si>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</si>
  <si>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</si>
  <si>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</si>
  <si>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</si>
  <si>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</si>
  <si>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</si>
  <si>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</si>
  <si>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</si>
  <si>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</si>
  <si>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</si>
  <si>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</si>
  <si>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</si>
  <si>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</si>
  <si>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</si>
  <si>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</si>
  <si>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</si>
  <si>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</si>
  <si>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</si>
  <si>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</si>
  <si>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</si>
  <si>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</si>
  <si>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</si>
  <si>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</si>
  <si>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</si>
  <si>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</si>
  <si>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</si>
  <si>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</si>
  <si>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</si>
  <si>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</si>
  <si>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</si>
  <si>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</si>
  <si>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</si>
  <si>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</si>
  <si>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</si>
  <si>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</si>
  <si>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</si>
  <si>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</si>
  <si>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</si>
  <si>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</si>
  <si>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</si>
  <si>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</si>
  <si>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</si>
  <si>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</si>
  <si>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</si>
  <si>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</si>
  <si>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</si>
  <si>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</si>
  <si>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</si>
  <si>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</si>
  <si>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</si>
  <si>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</si>
  <si>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</si>
  <si>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</si>
  <si>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</si>
  <si>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</si>
  <si>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</si>
  <si>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</si>
  <si>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</si>
  <si>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</si>
  <si>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</si>
  <si>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</si>
  <si>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</si>
  <si>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</si>
  <si>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</si>
  <si>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</si>
  <si>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</si>
  <si>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</si>
  <si>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</si>
  <si>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</si>
  <si>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</si>
  <si>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</si>
  <si>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</si>
  <si>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</si>
  <si>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</si>
  <si>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</si>
  <si>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</si>
  <si>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</si>
  <si>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</si>
  <si>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</si>
  <si>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</si>
  <si>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</si>
  <si>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</si>
  <si>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</si>
  <si>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</si>
  <si>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</si>
  <si>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</si>
  <si>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</si>
  <si>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</si>
  <si>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</si>
  <si>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</si>
  <si>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</si>
  <si>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</si>
  <si>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</si>
  <si>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</si>
  <si>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</si>
  <si>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</si>
  <si>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</si>
  <si>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</si>
  <si>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</si>
  <si>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</si>
  <si>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</si>
  <si>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</si>
  <si>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</si>
  <si>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</si>
  <si>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</si>
  <si>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</si>
  <si>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</si>
  <si>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</si>
  <si>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</si>
  <si>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</si>
  <si>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</si>
  <si>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</si>
  <si>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</si>
  <si>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</si>
  <si>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</si>
  <si>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</si>
  <si>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</si>
  <si>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</si>
  <si>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</si>
  <si>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</si>
  <si>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</si>
  <si>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</si>
  <si>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</si>
  <si>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</si>
  <si>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</si>
  <si>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</si>
  <si>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</si>
  <si>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</si>
  <si>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</si>
  <si>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</si>
  <si>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</si>
  <si>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</si>
  <si>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</si>
  <si>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</si>
  <si>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</si>
  <si>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</si>
  <si>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</si>
  <si>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</si>
  <si>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</si>
  <si>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</si>
  <si>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</si>
  <si>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</si>
  <si>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</si>
  <si>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</si>
  <si>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</si>
  <si>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</si>
  <si>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</si>
  <si>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</si>
  <si>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</si>
  <si>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</si>
  <si>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</si>
  <si>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</si>
  <si>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</si>
  <si>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</si>
  <si>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</si>
  <si>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</si>
  <si>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</si>
  <si>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</si>
  <si>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</si>
  <si>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</si>
  <si>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</si>
  <si>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</si>
  <si>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</si>
  <si>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</si>
  <si>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</si>
  <si>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</si>
  <si>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</si>
  <si>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</si>
  <si>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</si>
  <si>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</si>
  <si>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</si>
  <si>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</si>
  <si>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</si>
  <si>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</si>
  <si>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</si>
  <si>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</si>
  <si>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</si>
  <si>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</si>
  <si>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</si>
  <si>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</si>
  <si>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</si>
  <si>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</si>
  <si>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</si>
  <si>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</si>
  <si>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</si>
  <si>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</si>
  <si>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</si>
  <si>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</si>
  <si>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</si>
  <si>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</si>
  <si>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</si>
  <si>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</si>
  <si>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</si>
  <si>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</si>
  <si>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</si>
  <si>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</si>
  <si>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</si>
  <si>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</si>
  <si>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</si>
  <si>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</si>
  <si>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</si>
  <si>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</si>
  <si>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</si>
  <si>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</si>
  <si>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</si>
  <si>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</si>
  <si>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</si>
  <si>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</si>
  <si>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</si>
  <si>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</si>
  <si>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</si>
  <si>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</si>
  <si>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</si>
  <si>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</si>
  <si>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</si>
  <si>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</si>
  <si>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</si>
  <si>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</si>
  <si>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</si>
  <si>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</si>
  <si>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</si>
  <si>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</si>
  <si>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</si>
  <si>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</si>
  <si>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</si>
  <si>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</si>
  <si>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</si>
  <si>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</si>
  <si>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</si>
  <si>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</si>
  <si>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</si>
  <si>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</si>
  <si>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</si>
  <si>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</si>
  <si>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</si>
  <si>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</si>
  <si>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</si>
  <si>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</si>
  <si>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</si>
  <si>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</si>
  <si>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</si>
  <si>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</si>
  <si>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</si>
  <si>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</si>
  <si>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</si>
  <si>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</si>
  <si>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</si>
  <si>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</si>
  <si>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</si>
  <si>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</si>
  <si>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</si>
  <si>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</si>
  <si>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</si>
  <si>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</si>
  <si>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</si>
  <si>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</si>
  <si>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</si>
  <si>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</si>
  <si>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</si>
  <si>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</si>
  <si>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</si>
  <si>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</si>
  <si>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</si>
  <si>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</si>
  <si>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</si>
  <si>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</si>
  <si>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</si>
  <si>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</si>
  <si>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</si>
  <si>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</si>
  <si>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</si>
  <si>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</si>
  <si>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</si>
  <si>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</si>
  <si>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</si>
  <si>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</si>
  <si>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</si>
  <si>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</si>
  <si>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</si>
  <si>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</si>
  <si>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</si>
  <si>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</si>
  <si>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</si>
  <si>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</si>
  <si>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</si>
  <si>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</si>
  <si>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</si>
  <si>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</si>
  <si>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</si>
  <si>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</si>
  <si>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</si>
  <si>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</si>
  <si>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</si>
  <si>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</si>
  <si>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</si>
  <si>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</si>
  <si>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</si>
  <si>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</si>
  <si>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</si>
  <si>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</si>
  <si>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</si>
  <si>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</si>
  <si>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</si>
  <si>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</si>
  <si>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</si>
  <si>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</si>
  <si>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</si>
  <si>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</si>
  <si>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</si>
  <si>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</si>
  <si>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</si>
  <si>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</si>
  <si>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</si>
  <si>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</si>
  <si>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</si>
  <si>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</si>
  <si>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</si>
  <si>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</si>
  <si>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</si>
  <si>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</si>
  <si>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</si>
  <si>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</si>
  <si>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</si>
  <si>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</si>
  <si>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</si>
  <si>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</si>
  <si>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</si>
  <si>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</si>
  <si>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</si>
  <si>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</si>
  <si>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</si>
  <si>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</si>
  <si>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</si>
  <si>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</si>
  <si>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</si>
  <si>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</si>
  <si>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</si>
  <si>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</si>
  <si>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</si>
  <si>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</si>
  <si>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</si>
  <si>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</si>
  <si>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</si>
  <si>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</si>
  <si>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</si>
  <si>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</si>
  <si>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</si>
  <si>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</si>
  <si>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</si>
  <si>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</si>
  <si>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</si>
  <si>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</si>
  <si>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</si>
  <si>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</si>
  <si>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</si>
  <si>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</si>
  <si>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</si>
  <si>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</si>
  <si>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</si>
  <si>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</si>
  <si>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</si>
  <si>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</si>
  <si>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</si>
  <si>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</si>
  <si>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</si>
  <si>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</si>
  <si>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</si>
  <si>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</si>
  <si>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</si>
  <si>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</si>
  <si>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</si>
  <si>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</si>
  <si>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</si>
  <si>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</si>
  <si>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</si>
  <si>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</si>
  <si>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</si>
  <si>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</si>
  <si>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</si>
  <si>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</si>
  <si>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</si>
  <si>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</si>
  <si>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</si>
  <si>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</si>
  <si>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</si>
  <si>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</si>
  <si>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</si>
  <si>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</si>
  <si>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</si>
  <si>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</si>
  <si>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</si>
  <si>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</si>
  <si>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</si>
  <si>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</si>
  <si>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</si>
  <si>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</si>
  <si>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</si>
  <si>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</si>
  <si>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</si>
  <si>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</si>
  <si>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</si>
  <si>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</si>
  <si>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</si>
  <si>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</si>
  <si>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</si>
  <si>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</si>
  <si>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</si>
  <si>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</si>
  <si>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</si>
  <si>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</si>
  <si>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</si>
  <si>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</si>
  <si>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</si>
  <si>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</si>
  <si>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</si>
  <si>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</si>
  <si>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</si>
  <si>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</si>
  <si>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</si>
  <si>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</si>
  <si>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</si>
  <si>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</si>
  <si>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</si>
  <si>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</si>
  <si>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</si>
  <si>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</si>
  <si>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</si>
  <si>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</si>
  <si>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</si>
  <si>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</si>
  <si>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</si>
  <si>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</si>
  <si>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</si>
  <si>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</si>
  <si>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</si>
  <si>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</si>
  <si>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</si>
  <si>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</si>
  <si>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</si>
  <si>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</si>
  <si>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</si>
  <si>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</si>
  <si>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</si>
  <si>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</si>
  <si>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</si>
  <si>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</si>
  <si>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</si>
  <si>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</si>
  <si>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</si>
  <si>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</si>
  <si>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</si>
  <si>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</si>
  <si>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</si>
  <si>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</si>
  <si>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</si>
  <si>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</si>
  <si>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</si>
  <si>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</si>
  <si>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</si>
  <si>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</si>
  <si>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</si>
  <si>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</si>
  <si>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</si>
  <si>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</si>
  <si>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</si>
  <si>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</si>
  <si>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</si>
  <si>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</si>
  <si>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</si>
  <si>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</si>
  <si>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</si>
  <si>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</si>
  <si>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</si>
  <si>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</si>
  <si>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</si>
  <si>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</si>
  <si>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</si>
  <si>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</si>
  <si>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</si>
  <si>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</si>
  <si>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</si>
  <si>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</si>
  <si>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</si>
  <si>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</si>
  <si>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</si>
  <si>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</si>
  <si>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</si>
  <si>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</si>
  <si>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</si>
  <si>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</si>
  <si>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</si>
  <si>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</si>
  <si>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</si>
  <si>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</si>
  <si>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</si>
  <si>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</si>
  <si>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</si>
  <si>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</si>
  <si>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</si>
  <si>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</si>
  <si>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</si>
  <si>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</si>
  <si>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</si>
  <si>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</si>
  <si>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</si>
  <si>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</si>
  <si>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</si>
  <si>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</si>
  <si>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</si>
  <si>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</si>
  <si>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</si>
  <si>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</si>
  <si>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</si>
  <si>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</si>
  <si>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</si>
  <si>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</si>
  <si>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</si>
  <si>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</si>
  <si>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</si>
  <si>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</si>
  <si>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</si>
  <si>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</si>
  <si>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</si>
  <si>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</si>
  <si>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</si>
  <si>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</si>
  <si>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</si>
  <si>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</si>
  <si>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</si>
  <si>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</si>
  <si>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</si>
  <si>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</si>
  <si>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</si>
  <si>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</si>
  <si>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</si>
  <si>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</si>
  <si>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</si>
  <si>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</si>
  <si>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</si>
  <si>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</si>
  <si>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</si>
  <si>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</si>
  <si>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</si>
  <si>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</si>
  <si>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</si>
  <si>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</si>
  <si>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</si>
  <si>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</si>
  <si>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</si>
  <si>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</si>
  <si>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</si>
  <si>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</si>
  <si>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</si>
  <si>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</si>
  <si>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</si>
  <si>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</si>
  <si>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</si>
  <si>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</si>
  <si>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</si>
  <si>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</si>
  <si>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</si>
  <si>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</si>
  <si>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</si>
  <si>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</si>
  <si>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</si>
  <si>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</si>
  <si>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</si>
  <si>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</si>
  <si>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</si>
  <si>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</si>
  <si>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</si>
  <si>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</si>
  <si>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</si>
  <si>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</si>
  <si>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</si>
  <si>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</si>
  <si>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</si>
  <si>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</si>
  <si>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</si>
  <si>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</si>
  <si>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</si>
  <si>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</si>
  <si>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</si>
  <si>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</si>
  <si>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</si>
  <si>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</si>
  <si>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</si>
  <si>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</si>
  <si>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</si>
  <si>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</si>
  <si>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</si>
  <si>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</si>
  <si>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</si>
  <si>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</si>
  <si>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</si>
  <si>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</si>
  <si>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</si>
  <si>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</si>
  <si>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</si>
  <si>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</si>
  <si>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</si>
  <si>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</si>
  <si>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</si>
  <si>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</si>
  <si>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</si>
  <si>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</si>
  <si>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</si>
  <si>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</si>
  <si>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</si>
  <si>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</si>
  <si>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</si>
  <si>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</si>
  <si>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</si>
  <si>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</si>
  <si>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</si>
  <si>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</si>
  <si>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</si>
  <si>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</si>
  <si>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</si>
  <si>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</si>
  <si>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</si>
  <si>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</si>
  <si>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</si>
  <si>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</si>
  <si>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</si>
  <si>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</si>
  <si>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</si>
  <si>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</si>
  <si>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</si>
  <si>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</si>
  <si>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</si>
  <si>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</si>
  <si>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</si>
  <si>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</si>
  <si>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</si>
  <si>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</si>
  <si>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</si>
  <si>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</si>
  <si>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</si>
  <si>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</si>
  <si>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</si>
  <si>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</si>
  <si>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</si>
  <si>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</si>
  <si>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</si>
  <si>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</si>
  <si>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</si>
  <si>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</si>
  <si>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</si>
  <si>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</si>
  <si>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</si>
  <si>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</si>
  <si>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</si>
  <si>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</si>
  <si>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</si>
  <si>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</si>
  <si>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</si>
  <si>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</si>
  <si>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</si>
  <si>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</si>
  <si>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</si>
  <si>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</si>
  <si>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</si>
  <si>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</si>
  <si>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</si>
  <si>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</si>
  <si>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</si>
  <si>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</si>
  <si>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</si>
  <si>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</si>
  <si>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</si>
  <si>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</si>
  <si>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</si>
  <si>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</si>
  <si>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</si>
  <si>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</si>
  <si>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</si>
  <si>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</si>
  <si>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</si>
  <si>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</si>
  <si>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</si>
  <si>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</si>
  <si>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</si>
  <si>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</si>
  <si>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</si>
  <si>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</si>
  <si>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</si>
  <si>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</si>
  <si>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</si>
  <si>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</si>
  <si>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</si>
  <si>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</si>
  <si>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</si>
  <si>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</si>
  <si>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</si>
  <si>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</si>
  <si>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</si>
  <si>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</si>
  <si>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</si>
  <si>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</si>
  <si>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</si>
  <si>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</si>
  <si>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</si>
  <si>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</si>
  <si>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</si>
  <si>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</si>
  <si>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</si>
  <si>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</si>
  <si>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</si>
  <si>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</si>
  <si>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</si>
  <si>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</si>
  <si>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</si>
  <si>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</si>
  <si>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</si>
  <si>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</si>
  <si>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</si>
  <si>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</si>
  <si>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</si>
  <si>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</si>
  <si>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</si>
  <si>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</si>
  <si>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</si>
  <si>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</si>
  <si>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</si>
  <si>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</si>
  <si>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</si>
  <si>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</si>
  <si>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</si>
  <si>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</si>
  <si>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</si>
  <si>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</si>
  <si>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</si>
  <si>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</si>
  <si>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</si>
  <si>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</si>
  <si>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</si>
  <si>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</si>
  <si>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</si>
  <si>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</si>
  <si>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</si>
  <si>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</si>
  <si>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</si>
  <si>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</si>
  <si>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</si>
  <si>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</si>
  <si>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</si>
  <si>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</si>
  <si>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</si>
  <si>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</si>
  <si>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</si>
  <si>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</si>
  <si>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</si>
  <si>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</si>
  <si>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</si>
  <si>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</si>
  <si>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</si>
  <si>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</si>
  <si>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</si>
  <si>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</si>
  <si>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</si>
  <si>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</si>
  <si>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</si>
  <si>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</si>
  <si>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</si>
  <si>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</si>
  <si>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</si>
  <si>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</si>
  <si>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</si>
  <si>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</si>
  <si>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</si>
  <si>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</si>
  <si>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</si>
  <si>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</si>
  <si>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</si>
  <si>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</si>
  <si>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</si>
  <si>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</si>
  <si>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</si>
  <si>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</si>
  <si>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</si>
  <si>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</si>
  <si>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</si>
  <si>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</si>
  <si>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</si>
  <si>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</si>
  <si>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</si>
  <si>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</si>
  <si>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</si>
  <si>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</si>
  <si>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</si>
  <si>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</si>
  <si>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</si>
  <si>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</si>
  <si>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</si>
  <si>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</si>
  <si>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</si>
  <si>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</si>
  <si>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</si>
  <si>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</si>
  <si>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</si>
  <si>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</si>
  <si>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</si>
  <si>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</si>
  <si>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</si>
  <si>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</si>
  <si>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</si>
  <si>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</si>
  <si>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</si>
  <si>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</si>
  <si>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</si>
  <si>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</si>
  <si>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</si>
  <si>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</si>
  <si>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</si>
  <si>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</si>
  <si>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</si>
  <si>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</si>
  <si>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</si>
  <si>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</si>
  <si>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</si>
  <si>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</si>
  <si>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</si>
  <si>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</si>
  <si>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</si>
  <si>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</si>
  <si>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</si>
  <si>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</si>
  <si>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</si>
  <si>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</si>
  <si>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</si>
  <si>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</si>
  <si>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</si>
  <si>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</si>
  <si>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</si>
  <si>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</si>
  <si>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</si>
  <si>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</si>
  <si>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</si>
  <si>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</si>
  <si>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</si>
  <si>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</si>
  <si>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</si>
  <si>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</si>
  <si>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</si>
  <si>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</si>
  <si>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</si>
  <si>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</si>
  <si>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</si>
  <si>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</si>
  <si>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</si>
  <si>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</si>
  <si>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</si>
  <si>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</si>
  <si>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</si>
  <si>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</si>
  <si>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</si>
  <si>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</si>
  <si>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</si>
  <si>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</si>
  <si>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</si>
  <si>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</si>
  <si>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</si>
  <si>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</si>
  <si>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</si>
  <si>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</si>
  <si>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</si>
  <si>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</si>
  <si>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</si>
  <si>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</si>
  <si>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</si>
  <si>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</si>
  <si>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</si>
  <si>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</si>
  <si>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</si>
  <si>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</si>
  <si>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</si>
  <si>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</si>
  <si>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</si>
  <si>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</si>
  <si>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</si>
  <si>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</si>
  <si>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</si>
  <si>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</si>
  <si>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</si>
  <si>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</si>
  <si>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</si>
  <si>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</si>
  <si>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</si>
  <si>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</si>
  <si>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</si>
  <si>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</si>
  <si>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</si>
  <si>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</si>
  <si>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</si>
  <si>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</si>
  <si>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</si>
  <si>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</si>
  <si>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</si>
  <si>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</si>
  <si>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</si>
  <si>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</si>
  <si>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</si>
  <si>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</si>
  <si>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</si>
  <si>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</si>
  <si>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</si>
  <si>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</si>
  <si>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</si>
  <si>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</si>
  <si>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</si>
  <si>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</si>
  <si>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</si>
  <si>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</si>
  <si>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</si>
  <si>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</si>
  <si>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</si>
  <si>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</si>
  <si>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</si>
  <si>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</si>
  <si>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</si>
  <si>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</si>
  <si>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</si>
  <si>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</si>
  <si>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</si>
  <si>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</si>
  <si>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</si>
  <si>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</si>
  <si>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</si>
  <si>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</si>
  <si>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</si>
  <si>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</si>
  <si>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</si>
  <si>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</si>
  <si>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</si>
  <si>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</si>
  <si>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</si>
  <si>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</si>
  <si>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</si>
  <si>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</si>
  <si>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</si>
  <si>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</si>
  <si>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</si>
  <si>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</si>
  <si>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</si>
  <si>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</si>
  <si>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</si>
  <si>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</si>
  <si>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</si>
  <si>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</si>
  <si>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</si>
  <si>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</si>
  <si>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</si>
  <si>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</si>
  <si>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</si>
  <si>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</si>
  <si>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</si>
  <si>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</si>
  <si>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</si>
  <si>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</si>
  <si>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</si>
  <si>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</si>
  <si>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</si>
  <si>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</si>
  <si>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</si>
  <si>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</si>
  <si>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</si>
  <si>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</si>
  <si>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</si>
  <si>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</si>
  <si>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</si>
  <si>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</si>
  <si>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</si>
  <si>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</si>
  <si>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</si>
  <si>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</si>
  <si>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</si>
  <si>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</si>
  <si>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</si>
  <si>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</si>
  <si>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</si>
  <si>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</si>
  <si>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</si>
  <si>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</si>
  <si>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</si>
  <si>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</si>
  <si>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</si>
  <si>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</si>
  <si>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</si>
  <si>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</si>
  <si>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</si>
  <si>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</si>
  <si>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</si>
  <si>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</si>
  <si>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</si>
  <si>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</si>
  <si>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</si>
  <si>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</si>
  <si>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</si>
  <si>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</si>
  <si>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</si>
  <si>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</si>
  <si>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</si>
  <si>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</si>
  <si>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</si>
  <si>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</si>
  <si>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</si>
  <si>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</si>
  <si>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</si>
  <si>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</si>
  <si>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</si>
  <si>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</si>
  <si>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</si>
  <si>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</si>
  <si>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</si>
  <si>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</si>
  <si>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</si>
  <si>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</si>
  <si>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</si>
  <si>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</si>
  <si>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</si>
  <si>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</si>
  <si>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</si>
  <si>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</si>
  <si>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</si>
  <si>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</si>
  <si>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</si>
  <si>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</si>
  <si>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</si>
  <si>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</si>
  <si>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</si>
  <si>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</si>
  <si>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</si>
  <si>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</si>
  <si>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</si>
  <si>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</si>
  <si>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</si>
  <si>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</si>
  <si>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</si>
  <si>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</si>
  <si>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</si>
  <si>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</si>
  <si>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</si>
  <si>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</si>
  <si>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</si>
  <si>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</si>
  <si>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</si>
  <si>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</si>
  <si>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</si>
  <si>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</si>
  <si>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</si>
  <si>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</si>
  <si>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</si>
  <si>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</si>
  <si>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</si>
  <si>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</si>
  <si>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</si>
  <si>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</si>
  <si>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</si>
  <si>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</si>
  <si>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</si>
  <si>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</si>
  <si>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</si>
  <si>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</si>
  <si>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</si>
  <si>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</si>
  <si>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</si>
  <si>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</si>
  <si>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</si>
  <si>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</si>
  <si>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</si>
  <si>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</si>
  <si>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</si>
  <si>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</si>
  <si>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</si>
  <si>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</si>
  <si>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</si>
  <si>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</si>
  <si>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</si>
  <si>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</si>
  <si>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</si>
  <si>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</si>
  <si>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</si>
  <si>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</si>
  <si>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</si>
  <si>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</si>
  <si>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</si>
  <si>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</si>
  <si>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</si>
  <si>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</si>
  <si>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</si>
  <si>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</si>
  <si>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</si>
  <si>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</si>
  <si>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</si>
  <si>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</si>
  <si>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</si>
  <si>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</si>
  <si>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</si>
  <si>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</si>
  <si>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</si>
  <si>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</si>
  <si>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</si>
  <si>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</si>
  <si>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</si>
  <si>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</si>
  <si>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</si>
  <si>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</si>
  <si>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</si>
  <si>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</si>
  <si>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</si>
  <si>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</si>
  <si>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</si>
  <si>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</si>
  <si>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</si>
  <si>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</si>
  <si>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</si>
  <si>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</si>
  <si>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</si>
  <si>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</si>
  <si>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</si>
  <si>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</si>
  <si>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</si>
  <si>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</si>
  <si>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</si>
  <si>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</si>
  <si>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</si>
  <si>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</si>
  <si>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</si>
  <si>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</si>
  <si>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</si>
  <si>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</si>
  <si>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</si>
  <si>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</si>
  <si>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</si>
  <si>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</si>
  <si>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</si>
  <si>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</si>
  <si>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</si>
  <si>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</si>
  <si>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</si>
  <si>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</si>
  <si>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</si>
  <si>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</si>
  <si>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</si>
  <si>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</si>
  <si>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</si>
  <si>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</si>
  <si>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</si>
  <si>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</si>
  <si>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</si>
  <si>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</si>
  <si>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</si>
  <si>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</si>
  <si>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</si>
  <si>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</si>
  <si>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20170907</t>
  </si>
  <si>
    <t>20171010</t>
  </si>
  <si>
    <t>August</t>
  </si>
  <si>
    <t>Estimated cost of construction authorized by building permits, September 2017</t>
  </si>
  <si>
    <t>Source:  New Jersey Department of Community Affairs, 11/8/17</t>
  </si>
  <si>
    <t>Estimated cost of construction authorized by building permits, January-September 2017</t>
  </si>
  <si>
    <t>20171108</t>
  </si>
  <si>
    <t>See Hardwick Twp</t>
  </si>
  <si>
    <t>September</t>
  </si>
  <si>
    <t xml:space="preserve"> September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</si>
</sst>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8" t="s">
        <v>2293</v>
      </c>
      <c r="R30" s="228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29606009</v>
      </c>
      <c r="G7" s="39">
        <f>SUM(G31:G53)</f>
        <v>5956742</v>
      </c>
      <c r="H7" s="39">
        <f>SUM(H31:H53)</f>
        <v>9532902</v>
      </c>
      <c r="I7" s="39">
        <f>SUM(I31:I53)</f>
        <v>2527495</v>
      </c>
      <c r="J7" s="39">
        <f>SUM(J31:J53)</f>
        <v>11588870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171831303</v>
      </c>
      <c r="G8" s="37">
        <f>SUM(G54:G123)</f>
        <v>73461980</v>
      </c>
      <c r="H8" s="37">
        <f>SUM(H54:H123)</f>
        <v>39475523</v>
      </c>
      <c r="I8" s="37">
        <f>SUM(I54:I123)</f>
        <v>15570471</v>
      </c>
      <c r="J8" s="37">
        <f>SUM(J54:J123)</f>
        <v>43323329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35817809</v>
      </c>
      <c r="G9" s="37">
        <f>SUM(G124:G163)</f>
        <v>6014049</v>
      </c>
      <c r="H9" s="37">
        <f>SUM(H124:H163)</f>
        <v>11504001</v>
      </c>
      <c r="I9" s="37">
        <f>SUM(I124:I163)</f>
        <v>10596926</v>
      </c>
      <c r="J9" s="37">
        <f>SUM(J124:J163)</f>
        <v>7702833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41792935</v>
      </c>
      <c r="G10" s="37">
        <f>SUM(G164:G200)</f>
        <v>6591552</v>
      </c>
      <c r="H10" s="37">
        <f>SUM(H164:H200)</f>
        <v>13135122</v>
      </c>
      <c r="I10" s="37">
        <f>SUM(I164:I200)</f>
        <v>11812024</v>
      </c>
      <c r="J10" s="37">
        <f>SUM(J164:J200)</f>
        <v>10254237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36231391</v>
      </c>
      <c r="G11" s="37">
        <f>SUM(G201:G216)</f>
        <v>24339727</v>
      </c>
      <c r="H11" s="37">
        <f>SUM(H201:H216)</f>
        <v>9095674</v>
      </c>
      <c r="I11" s="37">
        <f>SUM(I201:I216)</f>
        <v>35208</v>
      </c>
      <c r="J11" s="37">
        <f>SUM(J201:J216)</f>
        <v>2760782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2856387</v>
      </c>
      <c r="G12" s="37">
        <f>SUM(G217:G230)</f>
        <v>32004</v>
      </c>
      <c r="H12" s="37">
        <f>SUM(H217:H230)</f>
        <v>1773087</v>
      </c>
      <c r="I12" s="37">
        <f>SUM(I217:I230)</f>
        <v>172121</v>
      </c>
      <c r="J12" s="37">
        <f>SUM(J217:J230)</f>
        <v>879175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91146077</v>
      </c>
      <c r="G13" s="37">
        <f>SUM(G231:G252)</f>
        <v>31480868</v>
      </c>
      <c r="H13" s="37">
        <f>SUM(H231:H252)</f>
        <v>27075572</v>
      </c>
      <c r="I13" s="37">
        <f>SUM(I231:I252)</f>
        <v>11796402</v>
      </c>
      <c r="J13" s="37">
        <f>SUM(J231:J252)</f>
        <v>20793235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25928523</v>
      </c>
      <c r="G14" s="37">
        <f>SUM(G253:G276)</f>
        <v>5272666</v>
      </c>
      <c r="H14" s="37">
        <f>SUM(H253:H276)</f>
        <v>8966843</v>
      </c>
      <c r="I14" s="37">
        <f>SUM(I253:I276)</f>
        <v>2768408</v>
      </c>
      <c r="J14" s="37">
        <f>SUM(J253:J276)</f>
        <v>8920606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130842394</v>
      </c>
      <c r="G15" s="37">
        <f>SUM(G277:G288)</f>
        <v>56253632</v>
      </c>
      <c r="H15" s="37">
        <f>SUM(H277:H288)</f>
        <v>37142357</v>
      </c>
      <c r="I15" s="37">
        <f>SUM(I277:I288)</f>
        <v>6696927</v>
      </c>
      <c r="J15" s="37">
        <f>SUM(J277:J288)</f>
        <v>30749478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24075132</v>
      </c>
      <c r="G16" s="37">
        <f>SUM(G289:G314)</f>
        <v>4307378</v>
      </c>
      <c r="H16" s="37">
        <f>SUM(H289:H314)</f>
        <v>5792850</v>
      </c>
      <c r="I16" s="37">
        <f>SUM(I289:I314)</f>
        <v>1647850</v>
      </c>
      <c r="J16" s="37">
        <f>SUM(J289:J314)</f>
        <v>12327054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68451683</v>
      </c>
      <c r="G17" s="37">
        <f>SUM(G315:G327)</f>
        <v>5248654</v>
      </c>
      <c r="H17" s="37">
        <f>SUM(H315:H327)</f>
        <v>12676810</v>
      </c>
      <c r="I17" s="37">
        <f>SUM(I315:I327)</f>
        <v>1067375</v>
      </c>
      <c r="J17" s="37">
        <f>SUM(J315:J327)</f>
        <v>49458844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150345711</v>
      </c>
      <c r="G18" s="37">
        <f>SUM(G328:G352)</f>
        <v>35573645</v>
      </c>
      <c r="H18" s="37">
        <f>SUM(H328:H352)</f>
        <v>20854424</v>
      </c>
      <c r="I18" s="37">
        <f>SUM(I328:I352)</f>
        <v>55468024</v>
      </c>
      <c r="J18" s="37">
        <f>SUM(J328:J352)</f>
        <v>38449618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101403719</v>
      </c>
      <c r="G19" s="37">
        <f>SUM(G353:G405)</f>
        <v>46486804</v>
      </c>
      <c r="H19" s="37">
        <f>SUM(H353:H405)</f>
        <v>28519797</v>
      </c>
      <c r="I19" s="37">
        <f>SUM(I353:I405)</f>
        <v>10818397</v>
      </c>
      <c r="J19" s="37">
        <f>SUM(J353:J405)</f>
        <v>15578721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94536856</v>
      </c>
      <c r="G20" s="37">
        <f>SUM(G406:G444)</f>
        <v>37386453</v>
      </c>
      <c r="H20" s="37">
        <f>SUM(H406:H444)</f>
        <v>29675635</v>
      </c>
      <c r="I20" s="37">
        <f>SUM(I406:I444)</f>
        <v>6710843</v>
      </c>
      <c r="J20" s="37">
        <f>SUM(J406:J444)</f>
        <v>20763925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83525235</v>
      </c>
      <c r="G21" s="37">
        <f>SUM(G445:G477)</f>
        <v>44825170</v>
      </c>
      <c r="H21" s="37">
        <f>SUM(H445:H477)</f>
        <v>23315193</v>
      </c>
      <c r="I21" s="37">
        <f>SUM(I445:I477)</f>
        <v>6823484</v>
      </c>
      <c r="J21" s="37">
        <f>SUM(J445:J477)</f>
        <v>8561388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64298874</v>
      </c>
      <c r="G22" s="37">
        <f>SUM(G478:G493)</f>
        <v>581451</v>
      </c>
      <c r="H22" s="37">
        <f>SUM(H478:H493)</f>
        <v>14775934</v>
      </c>
      <c r="I22" s="37">
        <f>SUM(I478:I493)</f>
        <v>17889000</v>
      </c>
      <c r="J22" s="37">
        <f>SUM(J478:J493)</f>
        <v>31052489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18365979</v>
      </c>
      <c r="G23" s="37">
        <f>SUM(G494:G508)</f>
        <v>1002110</v>
      </c>
      <c r="H23" s="37">
        <f>SUM(H494:H508)</f>
        <v>2405787</v>
      </c>
      <c r="I23" s="37">
        <f>SUM(I494:I508)</f>
        <v>1161473</v>
      </c>
      <c r="J23" s="37">
        <f>SUM(J494:J508)</f>
        <v>13796609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54422193</v>
      </c>
      <c r="G24" s="37">
        <f>SUM(G509:G529)</f>
        <v>14960553</v>
      </c>
      <c r="H24" s="37">
        <f>SUM(H509:H529)</f>
        <v>14557569</v>
      </c>
      <c r="I24" s="37">
        <f>SUM(I509:I529)</f>
        <v>2404543</v>
      </c>
      <c r="J24" s="37">
        <f>SUM(J509:J529)</f>
        <v>22499528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14988618</v>
      </c>
      <c r="G25" s="37">
        <f>SUM(G530:G553)</f>
        <v>1895248</v>
      </c>
      <c r="H25" s="37">
        <f>SUM(H530:H553)</f>
        <v>5198339</v>
      </c>
      <c r="I25" s="37">
        <f>SUM(I530:I553)</f>
        <v>2307813</v>
      </c>
      <c r="J25" s="37">
        <f>SUM(J530:J553)</f>
        <v>5587218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122085342</v>
      </c>
      <c r="G26" s="37">
        <f>SUM(G554:G574)</f>
        <v>60089383</v>
      </c>
      <c r="H26" s="37">
        <f>SUM(H554:H574)</f>
        <v>23174849</v>
      </c>
      <c r="I26" s="37">
        <f>SUM(I554:I574)</f>
        <v>15801501</v>
      </c>
      <c r="J26" s="37">
        <f>SUM(J554:J574)</f>
        <v>23019609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4167499</v>
      </c>
      <c r="G27" s="37">
        <f>SUM(G575:G597)</f>
        <v>100</v>
      </c>
      <c r="H27" s="37">
        <f>SUM(H575:H597)</f>
        <v>2260366</v>
      </c>
      <c r="I27" s="37">
        <f>SUM(I575:I597)</f>
        <v>40230</v>
      </c>
      <c r="J27" s="37">
        <f>SUM(J575:J597)</f>
        <v>1866803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5868302</v>
      </c>
      <c r="G28" s="37">
        <f>G598</f>
        <v>0</v>
      </c>
      <c r="H28" s="37">
        <f>H598</f>
        <v>0</v>
      </c>
      <c r="I28" s="37">
        <f>I598</f>
        <v>5868300</v>
      </c>
      <c r="J28" s="37">
        <f>J598</f>
        <v>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1372587971</v>
      </c>
      <c r="G29" s="39">
        <f>SUM(G7:G28)</f>
        <v>461760169</v>
      </c>
      <c r="H29" s="39">
        <f>SUM(H7:H28)</f>
        <v>340908634</v>
      </c>
      <c r="I29" s="39">
        <f>SUM(I7:I28)</f>
        <v>189984815</v>
      </c>
      <c r="J29" s="39">
        <f>SUM(J7:J28)</f>
        <v>379934353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2">G31+H31+I31+J31</f>
        <v>372279</v>
      </c>
      <c r="G31" s="105">
        <v>0</v>
      </c>
      <c r="H31" s="105">
        <v>217949</v>
      </c>
      <c r="I31" s="105">
        <v>0</v>
      </c>
      <c r="J31" s="105">
        <v>154330</v>
      </c>
      <c r="K31" s="36"/>
      <c r="L31" s="225" t="s">
        <v>2343</v>
      </c>
      <c r="M31" s="99"/>
      <c r="N31" s="100"/>
      <c r="O31" s="46"/>
      <c r="P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4855367</v>
      </c>
      <c r="G32" s="107">
        <v>5200</v>
      </c>
      <c r="H32" s="107">
        <v>693591</v>
      </c>
      <c r="I32" s="107">
        <v>1270000</v>
      </c>
      <c r="J32" s="107">
        <v>2886576</v>
      </c>
      <c r="K32" s="36"/>
      <c r="L32" s="225" t="s">
        <v>2348</v>
      </c>
      <c r="M32" s="99"/>
      <c r="N32" s="79"/>
      <c r="O32" s="46"/>
      <c r="P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4066584</v>
      </c>
      <c r="G33" s="107">
        <v>1682442</v>
      </c>
      <c r="H33" s="107">
        <v>2361692</v>
      </c>
      <c r="I33" s="107">
        <v>0</v>
      </c>
      <c r="J33" s="107">
        <v>22450</v>
      </c>
      <c r="K33" s="36"/>
      <c r="L33" s="225" t="s">
        <v>2343</v>
      </c>
      <c r="M33" s="99"/>
      <c r="N33" s="100"/>
      <c r="O33" s="46"/>
      <c r="P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77604</v>
      </c>
      <c r="G34" s="107">
        <v>0</v>
      </c>
      <c r="H34" s="107">
        <v>77519</v>
      </c>
      <c r="I34" s="107">
        <v>0</v>
      </c>
      <c r="J34" s="107">
        <v>85</v>
      </c>
      <c r="K34" s="36"/>
      <c r="L34" s="225" t="s">
        <v>2343</v>
      </c>
      <c r="M34" s="99"/>
      <c r="N34" s="100"/>
      <c r="O34" s="46"/>
      <c r="P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860473</v>
      </c>
      <c r="G35" s="107">
        <v>35900</v>
      </c>
      <c r="H35" s="107">
        <v>193569</v>
      </c>
      <c r="I35" s="107">
        <v>0</v>
      </c>
      <c r="J35" s="107">
        <v>631004</v>
      </c>
      <c r="K35" s="36"/>
      <c r="L35" s="225" t="s">
        <v>2348</v>
      </c>
      <c r="M35" s="99"/>
      <c r="N35" s="79"/>
      <c r="O35" s="46"/>
      <c r="P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5500</v>
      </c>
      <c r="G36" s="107">
        <v>0</v>
      </c>
      <c r="H36" s="107">
        <v>5500</v>
      </c>
      <c r="I36" s="107">
        <v>0</v>
      </c>
      <c r="J36" s="107">
        <v>0</v>
      </c>
      <c r="K36" s="36"/>
      <c r="L36" s="225" t="s">
        <v>2343</v>
      </c>
      <c r="M36" s="99"/>
      <c r="N36" s="79"/>
      <c r="O36" s="46"/>
      <c r="P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53714</v>
      </c>
      <c r="G37" s="107">
        <v>0</v>
      </c>
      <c r="H37" s="107">
        <v>35114</v>
      </c>
      <c r="I37" s="107">
        <v>0</v>
      </c>
      <c r="J37" s="107">
        <v>18600</v>
      </c>
      <c r="K37" s="36"/>
      <c r="L37" s="225" t="s">
        <v>2343</v>
      </c>
      <c r="M37" s="99"/>
      <c r="N37" s="100"/>
      <c r="O37" s="46"/>
      <c r="P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3838853</v>
      </c>
      <c r="G38" s="107">
        <v>1511850</v>
      </c>
      <c r="H38" s="107">
        <v>1238244</v>
      </c>
      <c r="I38" s="107">
        <v>984000</v>
      </c>
      <c r="J38" s="107">
        <v>104759</v>
      </c>
      <c r="K38" s="36"/>
      <c r="L38" s="225" t="s">
        <v>2348</v>
      </c>
      <c r="M38" s="99"/>
      <c r="N38" s="100"/>
      <c r="O38" s="46"/>
      <c r="P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232650</v>
      </c>
      <c r="G39" s="107">
        <v>200000</v>
      </c>
      <c r="H39" s="107">
        <v>32650</v>
      </c>
      <c r="I39" s="107">
        <v>0</v>
      </c>
      <c r="J39" s="107">
        <v>0</v>
      </c>
      <c r="K39" s="36"/>
      <c r="L39" s="225" t="s">
        <v>2343</v>
      </c>
      <c r="M39" s="99"/>
      <c r="N39" s="79"/>
      <c r="O39" s="46"/>
      <c r="P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66840</v>
      </c>
      <c r="G40" s="107">
        <v>0</v>
      </c>
      <c r="H40" s="107">
        <v>66840</v>
      </c>
      <c r="I40" s="107">
        <v>0</v>
      </c>
      <c r="J40" s="107">
        <v>0</v>
      </c>
      <c r="K40" s="36"/>
      <c r="L40" s="225" t="s">
        <v>2348</v>
      </c>
      <c r="M40" s="99"/>
      <c r="N40" s="100"/>
      <c r="O40" s="46"/>
      <c r="P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3531100</v>
      </c>
      <c r="G41" s="107">
        <v>358100</v>
      </c>
      <c r="H41" s="107">
        <v>745703</v>
      </c>
      <c r="I41" s="107">
        <v>40000</v>
      </c>
      <c r="J41" s="107">
        <v>2387297</v>
      </c>
      <c r="K41" s="36"/>
      <c r="L41" s="225" t="s">
        <v>2343</v>
      </c>
      <c r="M41" s="99"/>
      <c r="N41" s="100"/>
      <c r="O41" s="46"/>
      <c r="P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2200443</v>
      </c>
      <c r="G42" s="107">
        <v>290800</v>
      </c>
      <c r="H42" s="107">
        <v>397179</v>
      </c>
      <c r="I42" s="107">
        <v>11600</v>
      </c>
      <c r="J42" s="107">
        <v>1500864</v>
      </c>
      <c r="K42" s="36"/>
      <c r="L42" s="225" t="s">
        <v>2343</v>
      </c>
      <c r="M42" s="99"/>
      <c r="N42" s="100"/>
      <c r="O42" s="46"/>
      <c r="P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3572617</v>
      </c>
      <c r="G43" s="107">
        <v>0</v>
      </c>
      <c r="H43" s="107">
        <v>279256</v>
      </c>
      <c r="I43" s="107">
        <v>19695</v>
      </c>
      <c r="J43" s="107">
        <v>3273666</v>
      </c>
      <c r="K43" s="36"/>
      <c r="L43" s="225" t="s">
        <v>2343</v>
      </c>
      <c r="M43" s="99"/>
      <c r="N43" s="100"/>
      <c r="O43" s="46"/>
      <c r="P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160720</v>
      </c>
      <c r="G44" s="107">
        <v>0</v>
      </c>
      <c r="H44" s="107">
        <v>157520</v>
      </c>
      <c r="I44" s="107">
        <v>0</v>
      </c>
      <c r="J44" s="107">
        <v>3200</v>
      </c>
      <c r="K44" s="36"/>
      <c r="L44" s="225" t="s">
        <v>2343</v>
      </c>
      <c r="M44" s="99"/>
      <c r="N44" s="100"/>
      <c r="O44" s="46"/>
      <c r="P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1082011</v>
      </c>
      <c r="G45" s="107">
        <v>923000</v>
      </c>
      <c r="H45" s="107">
        <v>159011</v>
      </c>
      <c r="I45" s="107">
        <v>0</v>
      </c>
      <c r="J45" s="107">
        <v>0</v>
      </c>
      <c r="K45" s="36"/>
      <c r="L45" s="225" t="s">
        <v>2343</v>
      </c>
      <c r="M45" s="99"/>
      <c r="N45" s="100"/>
      <c r="O45" s="46"/>
      <c r="P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1417392</v>
      </c>
      <c r="G46" s="107">
        <v>945950</v>
      </c>
      <c r="H46" s="107">
        <v>468942</v>
      </c>
      <c r="I46" s="107">
        <v>0</v>
      </c>
      <c r="J46" s="107">
        <v>2500</v>
      </c>
      <c r="K46" s="36"/>
      <c r="L46" s="225" t="s">
        <v>2343</v>
      </c>
      <c r="M46" s="99"/>
      <c r="N46" s="100"/>
      <c r="O46" s="46"/>
      <c r="P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427392</v>
      </c>
      <c r="G47" s="107">
        <v>0</v>
      </c>
      <c r="H47" s="107">
        <v>371402</v>
      </c>
      <c r="I47" s="107">
        <v>200</v>
      </c>
      <c r="J47" s="107">
        <v>55790</v>
      </c>
      <c r="K47" s="36"/>
      <c r="L47" s="225" t="s">
        <v>2348</v>
      </c>
      <c r="M47" s="99"/>
      <c r="N47" s="79"/>
      <c r="O47" s="46"/>
      <c r="P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249479</v>
      </c>
      <c r="G48" s="107">
        <v>0</v>
      </c>
      <c r="H48" s="107">
        <v>180334</v>
      </c>
      <c r="I48" s="107">
        <v>0</v>
      </c>
      <c r="J48" s="107">
        <v>69145</v>
      </c>
      <c r="K48" s="36"/>
      <c r="L48" s="225" t="s">
        <v>2343</v>
      </c>
      <c r="M48" s="99"/>
      <c r="N48" s="79"/>
      <c r="O48" s="46"/>
      <c r="P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368218</v>
      </c>
      <c r="G49" s="107">
        <v>0</v>
      </c>
      <c r="H49" s="107">
        <v>202968</v>
      </c>
      <c r="I49" s="107">
        <v>0</v>
      </c>
      <c r="J49" s="107">
        <v>165250</v>
      </c>
      <c r="K49" s="36"/>
      <c r="L49" s="225" t="s">
        <v>2343</v>
      </c>
      <c r="M49" s="99"/>
      <c r="N49" s="100"/>
      <c r="O49" s="46"/>
      <c r="P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50764</v>
      </c>
      <c r="G50" s="107">
        <v>0</v>
      </c>
      <c r="H50" s="107">
        <v>15410</v>
      </c>
      <c r="I50" s="107">
        <v>0</v>
      </c>
      <c r="J50" s="107">
        <v>35354</v>
      </c>
      <c r="K50" s="36"/>
      <c r="L50" s="225" t="s">
        <v>2343</v>
      </c>
      <c r="M50" s="99"/>
      <c r="N50" s="79"/>
      <c r="O50" s="46"/>
      <c r="P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278319</v>
      </c>
      <c r="G51" s="107">
        <v>3500</v>
      </c>
      <c r="H51" s="107">
        <v>242219</v>
      </c>
      <c r="I51" s="107">
        <v>0</v>
      </c>
      <c r="J51" s="107">
        <v>32600</v>
      </c>
      <c r="K51" s="36"/>
      <c r="L51" s="225" t="s">
        <v>2343</v>
      </c>
      <c r="M51" s="99"/>
      <c r="N51" s="100"/>
      <c r="O51" s="46"/>
      <c r="P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1604657</v>
      </c>
      <c r="G52" s="107">
        <v>0</v>
      </c>
      <c r="H52" s="107">
        <v>1261707</v>
      </c>
      <c r="I52" s="107">
        <v>202000</v>
      </c>
      <c r="J52" s="107">
        <v>140950</v>
      </c>
      <c r="K52" s="36"/>
      <c r="L52" s="225" t="s">
        <v>2343</v>
      </c>
      <c r="M52" s="99"/>
      <c r="N52" s="79"/>
      <c r="O52" s="46"/>
      <c r="P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233033</v>
      </c>
      <c r="G53" s="107">
        <v>0</v>
      </c>
      <c r="H53" s="107">
        <v>128583</v>
      </c>
      <c r="I53" s="107">
        <v>0</v>
      </c>
      <c r="J53" s="107">
        <v>104450</v>
      </c>
      <c r="K53" s="36"/>
      <c r="L53" s="225" t="s">
        <v>2348</v>
      </c>
      <c r="M53" s="99"/>
      <c r="N53" s="79"/>
      <c r="O53" s="46"/>
      <c r="P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598724</v>
      </c>
      <c r="G54" s="107">
        <v>26700</v>
      </c>
      <c r="H54" s="107">
        <v>452274</v>
      </c>
      <c r="I54" s="107">
        <v>0</v>
      </c>
      <c r="J54" s="107">
        <v>119750</v>
      </c>
      <c r="K54" s="36"/>
      <c r="L54" s="225" t="s">
        <v>2343</v>
      </c>
      <c r="M54" s="99"/>
      <c r="N54" s="100"/>
      <c r="O54" s="46"/>
      <c r="P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86595</v>
      </c>
      <c r="G55" s="107">
        <v>0</v>
      </c>
      <c r="H55" s="107">
        <v>46995</v>
      </c>
      <c r="I55" s="107">
        <v>0</v>
      </c>
      <c r="J55" s="107">
        <v>39600</v>
      </c>
      <c r="K55" s="36"/>
      <c r="L55" s="225" t="s">
        <v>2343</v>
      </c>
      <c r="M55" s="99"/>
      <c r="N55" s="79"/>
      <c r="O55" s="46"/>
      <c r="P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2254843</v>
      </c>
      <c r="G56" s="107">
        <v>251000</v>
      </c>
      <c r="H56" s="107">
        <v>1992623</v>
      </c>
      <c r="I56" s="107">
        <v>0</v>
      </c>
      <c r="J56" s="107">
        <v>11220</v>
      </c>
      <c r="K56" s="36"/>
      <c r="L56" s="225" t="s">
        <v>2343</v>
      </c>
      <c r="M56" s="99"/>
      <c r="N56" s="79"/>
      <c r="O56" s="46"/>
      <c r="P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136506</v>
      </c>
      <c r="G57" s="107">
        <v>0</v>
      </c>
      <c r="H57" s="107">
        <v>127856</v>
      </c>
      <c r="I57" s="107">
        <v>0</v>
      </c>
      <c r="J57" s="107">
        <v>8650</v>
      </c>
      <c r="K57" s="36"/>
      <c r="L57" s="225" t="s">
        <v>2348</v>
      </c>
      <c r="M57" s="99"/>
      <c r="N57" s="100"/>
      <c r="O57" s="46"/>
      <c r="P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658950</v>
      </c>
      <c r="G58" s="107">
        <v>0</v>
      </c>
      <c r="H58" s="107">
        <v>52894</v>
      </c>
      <c r="I58" s="107">
        <v>0</v>
      </c>
      <c r="J58" s="107">
        <v>606056</v>
      </c>
      <c r="K58" s="36"/>
      <c r="L58" s="225" t="s">
        <v>2343</v>
      </c>
      <c r="M58" s="99"/>
      <c r="N58" s="100"/>
      <c r="O58" s="46"/>
      <c r="P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1524470</v>
      </c>
      <c r="G59" s="107">
        <v>1130500</v>
      </c>
      <c r="H59" s="107">
        <v>348520</v>
      </c>
      <c r="I59" s="107">
        <v>0</v>
      </c>
      <c r="J59" s="107">
        <v>45450</v>
      </c>
      <c r="K59" s="36"/>
      <c r="L59" s="225" t="s">
        <v>2343</v>
      </c>
      <c r="M59" s="99"/>
      <c r="N59" s="79"/>
      <c r="O59" s="46"/>
      <c r="P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607034</v>
      </c>
      <c r="G60" s="107">
        <v>7200</v>
      </c>
      <c r="H60" s="107">
        <v>478684</v>
      </c>
      <c r="I60" s="107">
        <v>0</v>
      </c>
      <c r="J60" s="107">
        <v>121150</v>
      </c>
      <c r="K60" s="36"/>
      <c r="L60" s="225" t="s">
        <v>2343</v>
      </c>
      <c r="M60" s="99"/>
      <c r="N60" s="100"/>
      <c r="O60" s="46"/>
      <c r="P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2372121</v>
      </c>
      <c r="G61" s="107">
        <v>1412400</v>
      </c>
      <c r="H61" s="107">
        <v>948221</v>
      </c>
      <c r="I61" s="107">
        <v>0</v>
      </c>
      <c r="J61" s="107">
        <v>11500</v>
      </c>
      <c r="K61" s="36"/>
      <c r="L61" s="225" t="s">
        <v>2343</v>
      </c>
      <c r="M61" s="99"/>
      <c r="N61" s="100"/>
      <c r="O61" s="46"/>
      <c r="P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88939</v>
      </c>
      <c r="G62" s="107">
        <v>0</v>
      </c>
      <c r="H62" s="107">
        <v>88939</v>
      </c>
      <c r="I62" s="107">
        <v>0</v>
      </c>
      <c r="J62" s="107">
        <v>0</v>
      </c>
      <c r="K62" s="36"/>
      <c r="L62" s="225" t="s">
        <v>2343</v>
      </c>
      <c r="M62" s="99"/>
      <c r="N62" s="100"/>
      <c r="O62" s="46"/>
      <c r="P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aca="true" t="shared" si="1" ref="F63:F94">G63+H63+I63+J63</f>
        <v>681808</v>
      </c>
      <c r="G63" s="107">
        <v>0</v>
      </c>
      <c r="H63" s="107">
        <v>466115</v>
      </c>
      <c r="I63" s="107">
        <v>0</v>
      </c>
      <c r="J63" s="107">
        <v>215693</v>
      </c>
      <c r="K63" s="36"/>
      <c r="L63" s="225" t="s">
        <v>2343</v>
      </c>
      <c r="M63" s="99"/>
      <c r="N63" s="79"/>
      <c r="O63" s="46"/>
      <c r="P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1"/>
        <v>1298139</v>
      </c>
      <c r="G64" s="107">
        <v>201000</v>
      </c>
      <c r="H64" s="107">
        <v>452339</v>
      </c>
      <c r="I64" s="107">
        <v>0</v>
      </c>
      <c r="J64" s="107">
        <v>644800</v>
      </c>
      <c r="K64" s="36"/>
      <c r="L64" s="225" t="s">
        <v>2348</v>
      </c>
      <c r="M64" s="99"/>
      <c r="N64" s="100"/>
      <c r="O64" s="46"/>
      <c r="P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1"/>
        <v>1770570</v>
      </c>
      <c r="G65" s="107">
        <v>0</v>
      </c>
      <c r="H65" s="107">
        <v>169838</v>
      </c>
      <c r="I65" s="107">
        <v>15500</v>
      </c>
      <c r="J65" s="107">
        <v>1585232</v>
      </c>
      <c r="K65" s="36"/>
      <c r="L65" s="225" t="s">
        <v>2343</v>
      </c>
      <c r="M65" s="99"/>
      <c r="N65" s="100"/>
      <c r="O65" s="46"/>
      <c r="P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4662836</v>
      </c>
      <c r="G66" s="107">
        <v>3961000</v>
      </c>
      <c r="H66" s="107">
        <v>525003</v>
      </c>
      <c r="I66" s="107">
        <v>0</v>
      </c>
      <c r="J66" s="107">
        <v>176833</v>
      </c>
      <c r="K66" s="36"/>
      <c r="L66" s="225" t="s">
        <v>2343</v>
      </c>
      <c r="M66" s="99"/>
      <c r="N66" s="100"/>
      <c r="O66" s="46"/>
      <c r="P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474547</v>
      </c>
      <c r="G67" s="107">
        <v>0</v>
      </c>
      <c r="H67" s="107">
        <v>448547</v>
      </c>
      <c r="I67" s="107">
        <v>0</v>
      </c>
      <c r="J67" s="107">
        <v>26000</v>
      </c>
      <c r="K67" s="36"/>
      <c r="L67" s="225" t="s">
        <v>2343</v>
      </c>
      <c r="M67" s="99"/>
      <c r="N67" s="100"/>
      <c r="O67" s="46"/>
      <c r="P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1634065</v>
      </c>
      <c r="G68" s="107">
        <v>10000</v>
      </c>
      <c r="H68" s="107">
        <v>219464</v>
      </c>
      <c r="I68" s="107">
        <v>0</v>
      </c>
      <c r="J68" s="107">
        <v>1404601</v>
      </c>
      <c r="K68" s="36"/>
      <c r="L68" s="225" t="s">
        <v>2343</v>
      </c>
      <c r="M68" s="99"/>
      <c r="N68" s="79"/>
      <c r="O68" s="46"/>
      <c r="P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9259694</v>
      </c>
      <c r="G69" s="107">
        <v>1445000</v>
      </c>
      <c r="H69" s="107">
        <v>855455</v>
      </c>
      <c r="I69" s="107">
        <v>0</v>
      </c>
      <c r="J69" s="107">
        <v>6959239</v>
      </c>
      <c r="K69" s="36"/>
      <c r="L69" s="225" t="s">
        <v>2343</v>
      </c>
      <c r="M69" s="99"/>
      <c r="N69" s="100"/>
      <c r="O69" s="46"/>
      <c r="P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2552400</v>
      </c>
      <c r="G70" s="107">
        <v>1024015</v>
      </c>
      <c r="H70" s="107">
        <v>1099712</v>
      </c>
      <c r="I70" s="107">
        <v>9000</v>
      </c>
      <c r="J70" s="107">
        <v>419673</v>
      </c>
      <c r="K70" s="36"/>
      <c r="L70" s="225" t="s">
        <v>2348</v>
      </c>
      <c r="M70" s="99"/>
      <c r="N70" s="100"/>
      <c r="O70" s="46"/>
      <c r="P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1312992</v>
      </c>
      <c r="G71" s="107">
        <v>844000</v>
      </c>
      <c r="H71" s="107">
        <v>218433</v>
      </c>
      <c r="I71" s="107">
        <v>19000</v>
      </c>
      <c r="J71" s="107">
        <v>231559</v>
      </c>
      <c r="K71" s="36"/>
      <c r="L71" s="225" t="s">
        <v>2343</v>
      </c>
      <c r="M71" s="99"/>
      <c r="N71" s="100"/>
      <c r="O71" s="46"/>
      <c r="P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1514022</v>
      </c>
      <c r="G72" s="107">
        <v>0</v>
      </c>
      <c r="H72" s="107">
        <v>878359</v>
      </c>
      <c r="I72" s="107">
        <v>0</v>
      </c>
      <c r="J72" s="107">
        <v>635663</v>
      </c>
      <c r="K72" s="36"/>
      <c r="L72" s="225" t="s">
        <v>2343</v>
      </c>
      <c r="M72" s="99"/>
      <c r="N72" s="100"/>
      <c r="O72" s="46"/>
      <c r="P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4324513</v>
      </c>
      <c r="G73" s="107">
        <v>339300</v>
      </c>
      <c r="H73" s="107">
        <v>1929212</v>
      </c>
      <c r="I73" s="107">
        <v>15500</v>
      </c>
      <c r="J73" s="107">
        <v>2040501</v>
      </c>
      <c r="K73" s="36"/>
      <c r="L73" s="225" t="s">
        <v>2343</v>
      </c>
      <c r="M73" s="99"/>
      <c r="N73" s="79"/>
      <c r="O73" s="46"/>
      <c r="P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1001309</v>
      </c>
      <c r="G74" s="107">
        <v>0</v>
      </c>
      <c r="H74" s="107">
        <v>556099</v>
      </c>
      <c r="I74" s="107">
        <v>10800</v>
      </c>
      <c r="J74" s="107">
        <v>434410</v>
      </c>
      <c r="K74" s="36"/>
      <c r="L74" s="225" t="s">
        <v>2343</v>
      </c>
      <c r="M74" s="99"/>
      <c r="N74" s="100"/>
      <c r="O74" s="46"/>
      <c r="P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2772874</v>
      </c>
      <c r="G75" s="107">
        <v>842150</v>
      </c>
      <c r="H75" s="107">
        <v>1378398</v>
      </c>
      <c r="I75" s="107">
        <v>507700</v>
      </c>
      <c r="J75" s="107">
        <v>44626</v>
      </c>
      <c r="K75" s="36"/>
      <c r="L75" s="225" t="s">
        <v>2343</v>
      </c>
      <c r="M75" s="99"/>
      <c r="N75" s="100"/>
      <c r="O75" s="46"/>
      <c r="P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51205918</v>
      </c>
      <c r="G76" s="107">
        <v>48199500</v>
      </c>
      <c r="H76" s="107">
        <v>655513</v>
      </c>
      <c r="I76" s="107">
        <v>0</v>
      </c>
      <c r="J76" s="107">
        <v>2350905</v>
      </c>
      <c r="K76" s="36"/>
      <c r="L76" s="225" t="s">
        <v>2348</v>
      </c>
      <c r="M76" s="99"/>
      <c r="N76" s="79"/>
      <c r="O76" s="46"/>
      <c r="P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164455</v>
      </c>
      <c r="G77" s="107">
        <v>0</v>
      </c>
      <c r="H77" s="107">
        <v>160930</v>
      </c>
      <c r="I77" s="107">
        <v>0</v>
      </c>
      <c r="J77" s="107">
        <v>3525</v>
      </c>
      <c r="K77" s="36"/>
      <c r="L77" s="225" t="s">
        <v>2343</v>
      </c>
      <c r="M77" s="99"/>
      <c r="N77" s="79"/>
      <c r="O77" s="46"/>
      <c r="P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460223</v>
      </c>
      <c r="G78" s="107">
        <v>15000</v>
      </c>
      <c r="H78" s="107">
        <v>160422</v>
      </c>
      <c r="I78" s="107">
        <v>63000</v>
      </c>
      <c r="J78" s="107">
        <v>221801</v>
      </c>
      <c r="K78" s="36"/>
      <c r="L78" s="225" t="s">
        <v>2343</v>
      </c>
      <c r="M78" s="99"/>
      <c r="N78" s="100"/>
      <c r="O78" s="46"/>
      <c r="P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489466</v>
      </c>
      <c r="G79" s="107">
        <v>0</v>
      </c>
      <c r="H79" s="107">
        <v>489466</v>
      </c>
      <c r="I79" s="107">
        <v>0</v>
      </c>
      <c r="J79" s="107">
        <v>0</v>
      </c>
      <c r="K79" s="36"/>
      <c r="L79" s="225" t="s">
        <v>2343</v>
      </c>
      <c r="M79" s="99"/>
      <c r="N79" s="79"/>
      <c r="O79" s="46"/>
      <c r="P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1248938</v>
      </c>
      <c r="G80" s="107">
        <v>360500</v>
      </c>
      <c r="H80" s="107">
        <v>868563</v>
      </c>
      <c r="I80" s="107">
        <v>0</v>
      </c>
      <c r="J80" s="107">
        <v>19875</v>
      </c>
      <c r="K80" s="36"/>
      <c r="L80" s="225" t="s">
        <v>2343</v>
      </c>
      <c r="M80" s="99"/>
      <c r="N80" s="100"/>
      <c r="O80" s="46"/>
      <c r="P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226338</v>
      </c>
      <c r="G81" s="107">
        <v>0</v>
      </c>
      <c r="H81" s="107">
        <v>216338</v>
      </c>
      <c r="I81" s="107">
        <v>0</v>
      </c>
      <c r="J81" s="107">
        <v>10000</v>
      </c>
      <c r="K81" s="36"/>
      <c r="L81" s="225" t="s">
        <v>2343</v>
      </c>
      <c r="M81" s="99"/>
      <c r="N81" s="79"/>
      <c r="O81" s="46"/>
      <c r="P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279851</v>
      </c>
      <c r="G82" s="107">
        <v>0</v>
      </c>
      <c r="H82" s="107">
        <v>208751</v>
      </c>
      <c r="I82" s="107">
        <v>0</v>
      </c>
      <c r="J82" s="107">
        <v>71100</v>
      </c>
      <c r="K82" s="36"/>
      <c r="L82" s="225" t="s">
        <v>2343</v>
      </c>
      <c r="M82" s="99"/>
      <c r="N82" s="100"/>
      <c r="O82" s="46"/>
      <c r="P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2189100</v>
      </c>
      <c r="G83" s="107">
        <v>1800000</v>
      </c>
      <c r="H83" s="107">
        <v>110799</v>
      </c>
      <c r="I83" s="107">
        <v>0</v>
      </c>
      <c r="J83" s="107">
        <v>278301</v>
      </c>
      <c r="K83" s="36"/>
      <c r="L83" s="225" t="s">
        <v>2343</v>
      </c>
      <c r="M83" s="99"/>
      <c r="N83" s="100"/>
      <c r="O83" s="46"/>
      <c r="P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1054958</v>
      </c>
      <c r="G84" s="107">
        <v>0</v>
      </c>
      <c r="H84" s="107">
        <v>716508</v>
      </c>
      <c r="I84" s="107">
        <v>0</v>
      </c>
      <c r="J84" s="107">
        <v>338450</v>
      </c>
      <c r="K84" s="36"/>
      <c r="L84" s="225" t="s">
        <v>2343</v>
      </c>
      <c r="M84" s="99"/>
      <c r="N84" s="79"/>
      <c r="O84" s="46"/>
      <c r="P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1306111</v>
      </c>
      <c r="G85" s="107">
        <v>294150</v>
      </c>
      <c r="H85" s="107">
        <v>591619</v>
      </c>
      <c r="I85" s="107">
        <v>0</v>
      </c>
      <c r="J85" s="107">
        <v>420342</v>
      </c>
      <c r="K85" s="36"/>
      <c r="L85" s="225" t="s">
        <v>2343</v>
      </c>
      <c r="M85" s="99"/>
      <c r="N85" s="100"/>
      <c r="O85" s="46"/>
      <c r="P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2553648</v>
      </c>
      <c r="G86" s="107">
        <v>45000</v>
      </c>
      <c r="H86" s="107">
        <v>2485547</v>
      </c>
      <c r="I86" s="107">
        <v>10000</v>
      </c>
      <c r="J86" s="107">
        <v>13101</v>
      </c>
      <c r="K86" s="36"/>
      <c r="L86" s="225" t="s">
        <v>2343</v>
      </c>
      <c r="M86" s="99"/>
      <c r="N86" s="79"/>
      <c r="O86" s="46"/>
      <c r="P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472236</v>
      </c>
      <c r="G87" s="107">
        <v>0</v>
      </c>
      <c r="H87" s="107">
        <v>456586</v>
      </c>
      <c r="I87" s="107">
        <v>0</v>
      </c>
      <c r="J87" s="107">
        <v>15650</v>
      </c>
      <c r="K87" s="36"/>
      <c r="L87" s="225" t="s">
        <v>2343</v>
      </c>
      <c r="M87" s="99"/>
      <c r="N87" s="79"/>
      <c r="O87" s="46"/>
      <c r="P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1104071</v>
      </c>
      <c r="G88" s="107">
        <v>0</v>
      </c>
      <c r="H88" s="107">
        <v>303515</v>
      </c>
      <c r="I88" s="107">
        <v>0</v>
      </c>
      <c r="J88" s="107">
        <v>800556</v>
      </c>
      <c r="K88" s="36"/>
      <c r="L88" s="225" t="s">
        <v>2343</v>
      </c>
      <c r="M88" s="99"/>
      <c r="N88" s="79"/>
      <c r="O88" s="46"/>
      <c r="P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4144125</v>
      </c>
      <c r="G89" s="107">
        <v>819500</v>
      </c>
      <c r="H89" s="107">
        <v>110474</v>
      </c>
      <c r="I89" s="107">
        <v>919500</v>
      </c>
      <c r="J89" s="107">
        <v>2294651</v>
      </c>
      <c r="K89" s="36"/>
      <c r="L89" s="225" t="s">
        <v>2343</v>
      </c>
      <c r="M89" s="99"/>
      <c r="N89" s="79"/>
      <c r="O89" s="46"/>
      <c r="P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105113</v>
      </c>
      <c r="G90" s="107">
        <v>0</v>
      </c>
      <c r="H90" s="107">
        <v>72413</v>
      </c>
      <c r="I90" s="107">
        <v>0</v>
      </c>
      <c r="J90" s="107">
        <v>32700</v>
      </c>
      <c r="K90" s="36"/>
      <c r="L90" s="225" t="s">
        <v>2343</v>
      </c>
      <c r="M90" s="99"/>
      <c r="N90" s="79"/>
      <c r="O90" s="46"/>
      <c r="P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1013650</v>
      </c>
      <c r="G91" s="107">
        <v>358700</v>
      </c>
      <c r="H91" s="107">
        <v>650700</v>
      </c>
      <c r="I91" s="107">
        <v>4250</v>
      </c>
      <c r="J91" s="107">
        <v>0</v>
      </c>
      <c r="K91" s="36"/>
      <c r="L91" s="225" t="s">
        <v>2343</v>
      </c>
      <c r="M91" s="99"/>
      <c r="N91" s="79"/>
      <c r="O91" s="46"/>
      <c r="P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1444373</v>
      </c>
      <c r="G92" s="107">
        <v>0</v>
      </c>
      <c r="H92" s="107">
        <v>626438</v>
      </c>
      <c r="I92" s="107">
        <v>0</v>
      </c>
      <c r="J92" s="107">
        <v>817935</v>
      </c>
      <c r="K92" s="36"/>
      <c r="L92" s="225" t="s">
        <v>2343</v>
      </c>
      <c r="M92" s="99"/>
      <c r="N92" s="79"/>
      <c r="O92" s="46"/>
      <c r="P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289548</v>
      </c>
      <c r="G93" s="107">
        <v>0</v>
      </c>
      <c r="H93" s="107">
        <v>52216</v>
      </c>
      <c r="I93" s="107">
        <v>0</v>
      </c>
      <c r="J93" s="107">
        <v>237332</v>
      </c>
      <c r="K93" s="36"/>
      <c r="L93" s="225" t="s">
        <v>2343</v>
      </c>
      <c r="M93" s="99"/>
      <c r="N93" s="79"/>
      <c r="O93" s="46"/>
      <c r="P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789372</v>
      </c>
      <c r="G94" s="107">
        <v>475000</v>
      </c>
      <c r="H94" s="107">
        <v>314372</v>
      </c>
      <c r="I94" s="107">
        <v>0</v>
      </c>
      <c r="J94" s="107">
        <v>0</v>
      </c>
      <c r="K94" s="36"/>
      <c r="L94" s="225" t="s">
        <v>2343</v>
      </c>
      <c r="M94" s="99"/>
      <c r="N94" s="79"/>
      <c r="O94" s="46"/>
      <c r="P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2" ref="F95:F126">G95+H95+I95+J95</f>
        <v>826679</v>
      </c>
      <c r="G95" s="107">
        <v>0</v>
      </c>
      <c r="H95" s="107">
        <v>603929</v>
      </c>
      <c r="I95" s="107">
        <v>0</v>
      </c>
      <c r="J95" s="107">
        <v>222750</v>
      </c>
      <c r="K95" s="36"/>
      <c r="L95" s="225" t="s">
        <v>2348</v>
      </c>
      <c r="M95" s="99"/>
      <c r="N95" s="100"/>
      <c r="O95" s="46"/>
      <c r="P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781459</v>
      </c>
      <c r="G96" s="107">
        <v>0</v>
      </c>
      <c r="H96" s="107">
        <v>623259</v>
      </c>
      <c r="I96" s="107">
        <v>136700</v>
      </c>
      <c r="J96" s="107">
        <v>21500</v>
      </c>
      <c r="K96" s="36"/>
      <c r="L96" s="225" t="s">
        <v>2343</v>
      </c>
      <c r="M96" s="99"/>
      <c r="N96" s="100"/>
      <c r="O96" s="46"/>
      <c r="P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2105989</v>
      </c>
      <c r="G97" s="107">
        <v>0</v>
      </c>
      <c r="H97" s="107">
        <v>764339</v>
      </c>
      <c r="I97" s="107">
        <v>0</v>
      </c>
      <c r="J97" s="107">
        <v>1341650</v>
      </c>
      <c r="K97" s="36"/>
      <c r="L97" s="225" t="s">
        <v>2348</v>
      </c>
      <c r="M97" s="99"/>
      <c r="N97" s="79"/>
      <c r="O97" s="46"/>
      <c r="P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2376474</v>
      </c>
      <c r="G98" s="107">
        <v>2082500</v>
      </c>
      <c r="H98" s="107">
        <v>162149</v>
      </c>
      <c r="I98" s="107">
        <v>0</v>
      </c>
      <c r="J98" s="107">
        <v>131825</v>
      </c>
      <c r="K98" s="36"/>
      <c r="L98" s="225" t="s">
        <v>2348</v>
      </c>
      <c r="M98" s="99"/>
      <c r="N98" s="79"/>
      <c r="O98" s="46"/>
      <c r="P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17233777</v>
      </c>
      <c r="G99" s="107">
        <v>325000</v>
      </c>
      <c r="H99" s="107">
        <v>1079812</v>
      </c>
      <c r="I99" s="107">
        <v>7095000</v>
      </c>
      <c r="J99" s="107">
        <v>8733965</v>
      </c>
      <c r="K99" s="36"/>
      <c r="L99" s="225" t="s">
        <v>2343</v>
      </c>
      <c r="M99" s="99"/>
      <c r="N99" s="100"/>
      <c r="O99" s="46"/>
      <c r="P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1129838</v>
      </c>
      <c r="G100" s="107">
        <v>0</v>
      </c>
      <c r="H100" s="107">
        <v>895848</v>
      </c>
      <c r="I100" s="107">
        <v>0</v>
      </c>
      <c r="J100" s="107">
        <v>233990</v>
      </c>
      <c r="K100" s="36"/>
      <c r="L100" s="225" t="s">
        <v>2343</v>
      </c>
      <c r="M100" s="99"/>
      <c r="N100" s="79"/>
      <c r="O100" s="46"/>
      <c r="P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1338367</v>
      </c>
      <c r="G101" s="107">
        <v>367600</v>
      </c>
      <c r="H101" s="107">
        <v>517882</v>
      </c>
      <c r="I101" s="107">
        <v>0</v>
      </c>
      <c r="J101" s="107">
        <v>452885</v>
      </c>
      <c r="K101" s="36"/>
      <c r="L101" s="225" t="s">
        <v>2343</v>
      </c>
      <c r="M101" s="99"/>
      <c r="N101" s="79"/>
      <c r="O101" s="46"/>
      <c r="P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351425</v>
      </c>
      <c r="G102" s="107">
        <v>0</v>
      </c>
      <c r="H102" s="107">
        <v>162737</v>
      </c>
      <c r="I102" s="107">
        <v>0</v>
      </c>
      <c r="J102" s="107">
        <v>188688</v>
      </c>
      <c r="K102" s="36"/>
      <c r="L102" s="225" t="s">
        <v>2343</v>
      </c>
      <c r="M102" s="99"/>
      <c r="N102" s="79"/>
      <c r="O102" s="46"/>
      <c r="P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19500</v>
      </c>
      <c r="G103" s="107">
        <v>0</v>
      </c>
      <c r="H103" s="107">
        <v>19500</v>
      </c>
      <c r="I103" s="107">
        <v>0</v>
      </c>
      <c r="J103" s="107">
        <v>0</v>
      </c>
      <c r="K103" s="36"/>
      <c r="L103" s="225" t="s">
        <v>2343</v>
      </c>
      <c r="M103" s="99"/>
      <c r="N103" s="100"/>
      <c r="O103" s="46"/>
      <c r="P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4731160</v>
      </c>
      <c r="G104" s="107">
        <v>473000</v>
      </c>
      <c r="H104" s="107">
        <v>1740975</v>
      </c>
      <c r="I104" s="107">
        <v>0</v>
      </c>
      <c r="J104" s="107">
        <v>2517185</v>
      </c>
      <c r="K104" s="36"/>
      <c r="L104" s="225" t="s">
        <v>2348</v>
      </c>
      <c r="M104" s="99"/>
      <c r="N104" s="79"/>
      <c r="O104" s="46"/>
      <c r="P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460680</v>
      </c>
      <c r="G105" s="107">
        <v>0</v>
      </c>
      <c r="H105" s="107">
        <v>445680</v>
      </c>
      <c r="I105" s="107">
        <v>0</v>
      </c>
      <c r="J105" s="107">
        <v>15000</v>
      </c>
      <c r="K105" s="36"/>
      <c r="L105" s="225" t="s">
        <v>2348</v>
      </c>
      <c r="M105" s="99"/>
      <c r="N105" s="79"/>
      <c r="O105" s="46"/>
      <c r="P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924818</v>
      </c>
      <c r="G106" s="107">
        <v>191000</v>
      </c>
      <c r="H106" s="107">
        <v>364595</v>
      </c>
      <c r="I106" s="107">
        <v>0</v>
      </c>
      <c r="J106" s="107">
        <v>369223</v>
      </c>
      <c r="K106" s="36"/>
      <c r="L106" s="225" t="s">
        <v>2343</v>
      </c>
      <c r="M106" s="99"/>
      <c r="N106" s="100"/>
      <c r="O106" s="46"/>
      <c r="P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976105</v>
      </c>
      <c r="G107" s="107">
        <v>0</v>
      </c>
      <c r="H107" s="107">
        <v>93995</v>
      </c>
      <c r="I107" s="107">
        <v>0</v>
      </c>
      <c r="J107" s="107">
        <v>882110</v>
      </c>
      <c r="K107" s="36"/>
      <c r="L107" s="225" t="s">
        <v>2343</v>
      </c>
      <c r="M107" s="99"/>
      <c r="N107" s="79"/>
      <c r="O107" s="46"/>
      <c r="P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738235</v>
      </c>
      <c r="G108" s="107">
        <v>0</v>
      </c>
      <c r="H108" s="107">
        <v>0</v>
      </c>
      <c r="I108" s="107">
        <v>0</v>
      </c>
      <c r="J108" s="107">
        <v>738235</v>
      </c>
      <c r="K108" s="36"/>
      <c r="L108" s="225" t="s">
        <v>2343</v>
      </c>
      <c r="M108" s="99"/>
      <c r="N108" s="100"/>
      <c r="O108" s="46"/>
      <c r="P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2476692</v>
      </c>
      <c r="G109" s="107">
        <v>0</v>
      </c>
      <c r="H109" s="107">
        <v>1185024</v>
      </c>
      <c r="I109" s="107">
        <v>139500</v>
      </c>
      <c r="J109" s="107">
        <v>1152168</v>
      </c>
      <c r="K109" s="36"/>
      <c r="L109" s="225" t="s">
        <v>2343</v>
      </c>
      <c r="M109" s="99"/>
      <c r="N109" s="79"/>
      <c r="O109" s="46"/>
      <c r="P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253316</v>
      </c>
      <c r="G110" s="107">
        <v>0</v>
      </c>
      <c r="H110" s="107">
        <v>224665</v>
      </c>
      <c r="I110" s="107">
        <v>0</v>
      </c>
      <c r="J110" s="107">
        <v>28651</v>
      </c>
      <c r="K110" s="36"/>
      <c r="L110" s="225" t="s">
        <v>2348</v>
      </c>
      <c r="M110" s="99"/>
      <c r="N110" s="100"/>
      <c r="O110" s="46"/>
      <c r="P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1860911</v>
      </c>
      <c r="G111" s="107">
        <v>914400</v>
      </c>
      <c r="H111" s="107">
        <v>909811</v>
      </c>
      <c r="I111" s="107">
        <v>0</v>
      </c>
      <c r="J111" s="107">
        <v>36700</v>
      </c>
      <c r="K111" s="36"/>
      <c r="L111" s="225" t="s">
        <v>2348</v>
      </c>
      <c r="M111" s="99"/>
      <c r="N111" s="100"/>
      <c r="O111" s="46"/>
      <c r="P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6720908</v>
      </c>
      <c r="G112" s="107">
        <v>0</v>
      </c>
      <c r="H112" s="107">
        <v>58567</v>
      </c>
      <c r="I112" s="107">
        <v>6610000</v>
      </c>
      <c r="J112" s="107">
        <v>52341</v>
      </c>
      <c r="K112" s="36"/>
      <c r="L112" s="225" t="s">
        <v>2348</v>
      </c>
      <c r="M112" s="99"/>
      <c r="N112" s="100"/>
      <c r="O112" s="46"/>
      <c r="P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3049095</v>
      </c>
      <c r="G113" s="107">
        <v>505800</v>
      </c>
      <c r="H113" s="107">
        <v>2273799</v>
      </c>
      <c r="I113" s="107">
        <v>0</v>
      </c>
      <c r="J113" s="107">
        <v>269496</v>
      </c>
      <c r="K113" s="36"/>
      <c r="L113" s="225" t="s">
        <v>2343</v>
      </c>
      <c r="M113" s="99"/>
      <c r="N113" s="79"/>
      <c r="O113" s="46"/>
      <c r="P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3219291</v>
      </c>
      <c r="G114" s="107">
        <v>2301030</v>
      </c>
      <c r="H114" s="107">
        <v>643861</v>
      </c>
      <c r="I114" s="107">
        <v>0</v>
      </c>
      <c r="J114" s="107">
        <v>274400</v>
      </c>
      <c r="K114" s="36"/>
      <c r="L114" s="225" t="s">
        <v>2343</v>
      </c>
      <c r="M114" s="99"/>
      <c r="N114" s="79"/>
      <c r="O114" s="46"/>
      <c r="P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301586</v>
      </c>
      <c r="G115" s="107">
        <v>0</v>
      </c>
      <c r="H115" s="107">
        <v>0</v>
      </c>
      <c r="I115" s="107">
        <v>0</v>
      </c>
      <c r="J115" s="107">
        <v>301586</v>
      </c>
      <c r="K115" s="36"/>
      <c r="L115" s="225" t="s">
        <v>2343</v>
      </c>
      <c r="M115" s="99"/>
      <c r="N115" s="79"/>
      <c r="O115" s="46"/>
      <c r="P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888696</v>
      </c>
      <c r="G116" s="107">
        <v>223075</v>
      </c>
      <c r="H116" s="107">
        <v>661870</v>
      </c>
      <c r="I116" s="107">
        <v>0</v>
      </c>
      <c r="J116" s="107">
        <v>3751</v>
      </c>
      <c r="K116" s="36"/>
      <c r="L116" s="225" t="s">
        <v>2343</v>
      </c>
      <c r="M116" s="99"/>
      <c r="N116" s="79"/>
      <c r="O116" s="46"/>
      <c r="P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450681</v>
      </c>
      <c r="G117" s="107">
        <v>0</v>
      </c>
      <c r="H117" s="107">
        <v>280827</v>
      </c>
      <c r="I117" s="107">
        <v>0</v>
      </c>
      <c r="J117" s="107">
        <v>169854</v>
      </c>
      <c r="K117" s="36"/>
      <c r="L117" s="225" t="s">
        <v>2343</v>
      </c>
      <c r="M117" s="99"/>
      <c r="N117" s="79"/>
      <c r="O117" s="46"/>
      <c r="P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109668</v>
      </c>
      <c r="G118" s="107">
        <v>0</v>
      </c>
      <c r="H118" s="107">
        <v>75388</v>
      </c>
      <c r="I118" s="107">
        <v>0</v>
      </c>
      <c r="J118" s="107">
        <v>34280</v>
      </c>
      <c r="K118" s="36"/>
      <c r="L118" s="225" t="s">
        <v>2343</v>
      </c>
      <c r="M118" s="99"/>
      <c r="N118" s="100"/>
      <c r="O118" s="46"/>
      <c r="P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138905</v>
      </c>
      <c r="G119" s="107">
        <v>0</v>
      </c>
      <c r="H119" s="107">
        <v>135605</v>
      </c>
      <c r="I119" s="107">
        <v>0</v>
      </c>
      <c r="J119" s="107">
        <v>3300</v>
      </c>
      <c r="K119" s="36"/>
      <c r="L119" s="225" t="s">
        <v>2343</v>
      </c>
      <c r="M119" s="99"/>
      <c r="N119" s="100"/>
      <c r="O119" s="46"/>
      <c r="P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1275113</v>
      </c>
      <c r="G120" s="107">
        <v>1300</v>
      </c>
      <c r="H120" s="107">
        <v>468696</v>
      </c>
      <c r="I120" s="107">
        <v>15021</v>
      </c>
      <c r="J120" s="107">
        <v>790096</v>
      </c>
      <c r="K120" s="36"/>
      <c r="L120" s="225" t="s">
        <v>2343</v>
      </c>
      <c r="M120" s="99"/>
      <c r="N120" s="79"/>
      <c r="O120" s="46"/>
      <c r="P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939930</v>
      </c>
      <c r="G121" s="107">
        <v>0</v>
      </c>
      <c r="H121" s="107">
        <v>916633</v>
      </c>
      <c r="I121" s="107">
        <v>0</v>
      </c>
      <c r="J121" s="107">
        <v>23297</v>
      </c>
      <c r="K121" s="36"/>
      <c r="L121" s="225" t="s">
        <v>2343</v>
      </c>
      <c r="M121" s="99"/>
      <c r="N121" s="79"/>
      <c r="O121" s="46"/>
      <c r="P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2507258</v>
      </c>
      <c r="G122" s="107">
        <v>2212760</v>
      </c>
      <c r="H122" s="107">
        <v>9000</v>
      </c>
      <c r="I122" s="107">
        <v>0</v>
      </c>
      <c r="J122" s="107">
        <v>285498</v>
      </c>
      <c r="K122" s="36"/>
      <c r="L122" s="225" t="s">
        <v>2343</v>
      </c>
      <c r="M122" s="99"/>
      <c r="N122" s="79"/>
      <c r="O122" s="46"/>
      <c r="P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1515302</v>
      </c>
      <c r="G123" s="107">
        <v>2900</v>
      </c>
      <c r="H123" s="107">
        <v>1171927</v>
      </c>
      <c r="I123" s="107">
        <v>0</v>
      </c>
      <c r="J123" s="107">
        <v>340475</v>
      </c>
      <c r="K123" s="36"/>
      <c r="L123" s="225" t="s">
        <v>2343</v>
      </c>
      <c r="M123" s="99"/>
      <c r="N123" s="79"/>
      <c r="O123" s="46"/>
      <c r="P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2"/>
        <v>75125</v>
      </c>
      <c r="G124" s="107">
        <v>0</v>
      </c>
      <c r="H124" s="107">
        <v>75125</v>
      </c>
      <c r="I124" s="107">
        <v>0</v>
      </c>
      <c r="J124" s="107">
        <v>0</v>
      </c>
      <c r="K124" s="36"/>
      <c r="L124" s="225" t="s">
        <v>2343</v>
      </c>
      <c r="M124" s="99"/>
      <c r="N124" s="100"/>
      <c r="O124" s="46"/>
      <c r="P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2"/>
        <v>159757</v>
      </c>
      <c r="G125" s="107">
        <v>4000</v>
      </c>
      <c r="H125" s="107">
        <v>155757</v>
      </c>
      <c r="I125" s="107">
        <v>0</v>
      </c>
      <c r="J125" s="107">
        <v>0</v>
      </c>
      <c r="K125" s="36"/>
      <c r="L125" s="225" t="s">
        <v>2343</v>
      </c>
      <c r="M125" s="99"/>
      <c r="N125" s="100"/>
      <c r="O125" s="46"/>
      <c r="P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2"/>
        <v>781459</v>
      </c>
      <c r="G126" s="107">
        <v>0</v>
      </c>
      <c r="H126" s="107">
        <v>42768</v>
      </c>
      <c r="I126" s="107">
        <v>31400</v>
      </c>
      <c r="J126" s="107">
        <v>707291</v>
      </c>
      <c r="K126" s="36"/>
      <c r="L126" s="225" t="s">
        <v>2348</v>
      </c>
      <c r="M126" s="99"/>
      <c r="N126" s="79"/>
      <c r="O126" s="46"/>
      <c r="P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>G127+H127+I127+J127</f>
        <v>1177418</v>
      </c>
      <c r="G127" s="107">
        <v>0</v>
      </c>
      <c r="H127" s="107">
        <v>728097</v>
      </c>
      <c r="I127" s="107">
        <v>0</v>
      </c>
      <c r="J127" s="107">
        <v>449321</v>
      </c>
      <c r="K127" s="36"/>
      <c r="L127" s="225" t="s">
        <v>2343</v>
      </c>
      <c r="M127" s="99"/>
      <c r="N127" s="79"/>
      <c r="O127" s="46"/>
      <c r="P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 t="s">
        <v>9</v>
      </c>
      <c r="G128" s="106" t="s">
        <v>9</v>
      </c>
      <c r="H128" s="106" t="s">
        <v>9</v>
      </c>
      <c r="I128" s="106" t="s">
        <v>9</v>
      </c>
      <c r="J128" s="106" t="s">
        <v>9</v>
      </c>
      <c r="K128" s="36"/>
      <c r="L128" s="226" t="s">
        <v>9</v>
      </c>
      <c r="M128" s="99"/>
      <c r="N128" s="100"/>
      <c r="O128" s="46"/>
      <c r="P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aca="true" t="shared" si="3" ref="F129:F144">G129+H129+I129+J129</f>
        <v>206969</v>
      </c>
      <c r="G129" s="107">
        <v>0</v>
      </c>
      <c r="H129" s="107">
        <v>168594</v>
      </c>
      <c r="I129" s="107">
        <v>35375</v>
      </c>
      <c r="J129" s="107">
        <v>3000</v>
      </c>
      <c r="K129" s="36"/>
      <c r="L129" s="225" t="s">
        <v>2343</v>
      </c>
      <c r="M129" s="99"/>
      <c r="N129" s="100"/>
      <c r="O129" s="46"/>
      <c r="P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3"/>
        <v>1143859</v>
      </c>
      <c r="G130" s="107">
        <v>786000</v>
      </c>
      <c r="H130" s="107">
        <v>251240</v>
      </c>
      <c r="I130" s="107">
        <v>30000</v>
      </c>
      <c r="J130" s="107">
        <v>76619</v>
      </c>
      <c r="K130" s="36"/>
      <c r="L130" s="225" t="s">
        <v>2348</v>
      </c>
      <c r="M130" s="99"/>
      <c r="N130" s="100"/>
      <c r="O130" s="46"/>
      <c r="P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500</v>
      </c>
      <c r="G131" s="107">
        <v>0</v>
      </c>
      <c r="H131" s="107">
        <v>0</v>
      </c>
      <c r="I131" s="107">
        <v>0</v>
      </c>
      <c r="J131" s="107">
        <v>500</v>
      </c>
      <c r="K131" s="36"/>
      <c r="L131" s="225" t="s">
        <v>2343</v>
      </c>
      <c r="M131" s="99"/>
      <c r="N131" s="100"/>
      <c r="O131" s="46"/>
      <c r="P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311613</v>
      </c>
      <c r="G132" s="107">
        <v>258200</v>
      </c>
      <c r="H132" s="107">
        <v>53413</v>
      </c>
      <c r="I132" s="107">
        <v>0</v>
      </c>
      <c r="J132" s="107">
        <v>0</v>
      </c>
      <c r="K132" s="36"/>
      <c r="L132" s="225" t="s">
        <v>2343</v>
      </c>
      <c r="M132" s="99"/>
      <c r="N132" s="79"/>
      <c r="O132" s="46"/>
      <c r="P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857751</v>
      </c>
      <c r="G133" s="107">
        <v>318500</v>
      </c>
      <c r="H133" s="107">
        <v>398891</v>
      </c>
      <c r="I133" s="107">
        <v>0</v>
      </c>
      <c r="J133" s="107">
        <v>140360</v>
      </c>
      <c r="K133" s="36"/>
      <c r="L133" s="225" t="s">
        <v>2343</v>
      </c>
      <c r="M133" s="99"/>
      <c r="N133" s="79"/>
      <c r="O133" s="46"/>
      <c r="P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745365</v>
      </c>
      <c r="G134" s="107">
        <v>230685</v>
      </c>
      <c r="H134" s="107">
        <v>118920</v>
      </c>
      <c r="I134" s="107">
        <v>68400</v>
      </c>
      <c r="J134" s="107">
        <v>327360</v>
      </c>
      <c r="K134" s="36"/>
      <c r="L134" s="225" t="s">
        <v>2343</v>
      </c>
      <c r="M134" s="99"/>
      <c r="N134" s="100"/>
      <c r="O134" s="46"/>
      <c r="P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229001</v>
      </c>
      <c r="G135" s="107">
        <v>1</v>
      </c>
      <c r="H135" s="107">
        <v>229000</v>
      </c>
      <c r="I135" s="107">
        <v>0</v>
      </c>
      <c r="J135" s="107">
        <v>0</v>
      </c>
      <c r="K135" s="36"/>
      <c r="L135" s="225" t="s">
        <v>2343</v>
      </c>
      <c r="M135" s="99"/>
      <c r="N135" s="100"/>
      <c r="O135" s="46"/>
      <c r="P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14025027</v>
      </c>
      <c r="G136" s="107">
        <v>3615334</v>
      </c>
      <c r="H136" s="107">
        <v>1412277</v>
      </c>
      <c r="I136" s="107">
        <v>7754175</v>
      </c>
      <c r="J136" s="107">
        <v>1243241</v>
      </c>
      <c r="K136" s="36"/>
      <c r="L136" s="225" t="s">
        <v>2343</v>
      </c>
      <c r="M136" s="99"/>
      <c r="N136" s="100"/>
      <c r="O136" s="46"/>
      <c r="P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46800</v>
      </c>
      <c r="G137" s="107">
        <v>30000</v>
      </c>
      <c r="H137" s="107">
        <v>16800</v>
      </c>
      <c r="I137" s="107">
        <v>0</v>
      </c>
      <c r="J137" s="107">
        <v>0</v>
      </c>
      <c r="K137" s="36"/>
      <c r="L137" s="225" t="s">
        <v>2348</v>
      </c>
      <c r="M137" s="99"/>
      <c r="N137" s="79"/>
      <c r="O137" s="46"/>
      <c r="P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1512506</v>
      </c>
      <c r="G138" s="107">
        <v>4150</v>
      </c>
      <c r="H138" s="107">
        <v>530626</v>
      </c>
      <c r="I138" s="107">
        <v>5600</v>
      </c>
      <c r="J138" s="107">
        <v>972130</v>
      </c>
      <c r="K138" s="36"/>
      <c r="L138" s="225" t="s">
        <v>2343</v>
      </c>
      <c r="M138" s="99"/>
      <c r="N138" s="100"/>
      <c r="O138" s="46"/>
      <c r="P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200631</v>
      </c>
      <c r="G139" s="107">
        <v>0</v>
      </c>
      <c r="H139" s="107">
        <v>140739</v>
      </c>
      <c r="I139" s="107">
        <v>15192</v>
      </c>
      <c r="J139" s="107">
        <v>44700</v>
      </c>
      <c r="K139" s="36"/>
      <c r="L139" s="225" t="s">
        <v>2343</v>
      </c>
      <c r="M139" s="99"/>
      <c r="N139" s="79"/>
      <c r="O139" s="46"/>
      <c r="P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824870</v>
      </c>
      <c r="G140" s="107">
        <v>174020</v>
      </c>
      <c r="H140" s="107">
        <v>589850</v>
      </c>
      <c r="I140" s="107">
        <v>13500</v>
      </c>
      <c r="J140" s="107">
        <v>47500</v>
      </c>
      <c r="K140" s="36"/>
      <c r="L140" s="225" t="s">
        <v>2343</v>
      </c>
      <c r="M140" s="99"/>
      <c r="N140" s="100"/>
      <c r="O140" s="46"/>
      <c r="P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494439</v>
      </c>
      <c r="G141" s="107">
        <v>2000</v>
      </c>
      <c r="H141" s="107">
        <v>316819</v>
      </c>
      <c r="I141" s="107">
        <v>0</v>
      </c>
      <c r="J141" s="107">
        <v>175620</v>
      </c>
      <c r="K141" s="36"/>
      <c r="L141" s="225" t="s">
        <v>2348</v>
      </c>
      <c r="M141" s="99"/>
      <c r="N141" s="79"/>
      <c r="O141" s="46"/>
      <c r="P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845997</v>
      </c>
      <c r="G142" s="107">
        <v>0</v>
      </c>
      <c r="H142" s="107">
        <v>767296</v>
      </c>
      <c r="I142" s="107">
        <v>0</v>
      </c>
      <c r="J142" s="107">
        <v>78701</v>
      </c>
      <c r="K142" s="36"/>
      <c r="L142" s="225" t="s">
        <v>2343</v>
      </c>
      <c r="M142" s="99"/>
      <c r="N142" s="79"/>
      <c r="O142" s="46"/>
      <c r="P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3838560</v>
      </c>
      <c r="G143" s="107">
        <v>342140</v>
      </c>
      <c r="H143" s="107">
        <v>1105356</v>
      </c>
      <c r="I143" s="107">
        <v>1858945</v>
      </c>
      <c r="J143" s="107">
        <v>532119</v>
      </c>
      <c r="K143" s="36"/>
      <c r="L143" s="225" t="s">
        <v>2343</v>
      </c>
      <c r="M143" s="99"/>
      <c r="N143" s="79"/>
      <c r="O143" s="46"/>
      <c r="P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199259</v>
      </c>
      <c r="G144" s="107">
        <v>0</v>
      </c>
      <c r="H144" s="107">
        <v>199259</v>
      </c>
      <c r="I144" s="107">
        <v>0</v>
      </c>
      <c r="J144" s="107">
        <v>0</v>
      </c>
      <c r="K144" s="36"/>
      <c r="L144" s="225" t="s">
        <v>2343</v>
      </c>
      <c r="M144" s="99"/>
      <c r="N144" s="79"/>
      <c r="O144" s="46"/>
      <c r="P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6" t="s">
        <v>9</v>
      </c>
      <c r="M145" s="99"/>
      <c r="N145" s="79"/>
      <c r="O145" s="46"/>
      <c r="P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55">G146+H146+I146+J146</f>
        <v>359563</v>
      </c>
      <c r="G146" s="107">
        <v>0</v>
      </c>
      <c r="H146" s="107">
        <v>223674</v>
      </c>
      <c r="I146" s="107">
        <v>0</v>
      </c>
      <c r="J146" s="107">
        <v>135889</v>
      </c>
      <c r="K146" s="36"/>
      <c r="L146" s="225" t="s">
        <v>2343</v>
      </c>
      <c r="M146" s="99"/>
      <c r="N146" s="79"/>
      <c r="O146" s="46"/>
      <c r="P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3478079</v>
      </c>
      <c r="G147" s="107">
        <v>26169</v>
      </c>
      <c r="H147" s="107">
        <v>1242421</v>
      </c>
      <c r="I147" s="107">
        <v>104395</v>
      </c>
      <c r="J147" s="107">
        <v>2105094</v>
      </c>
      <c r="K147" s="36"/>
      <c r="L147" s="225" t="s">
        <v>2343</v>
      </c>
      <c r="M147" s="99"/>
      <c r="N147" s="79"/>
      <c r="O147" s="46"/>
      <c r="P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473650</v>
      </c>
      <c r="G148" s="107">
        <v>0</v>
      </c>
      <c r="H148" s="107">
        <v>650</v>
      </c>
      <c r="I148" s="107">
        <v>472900</v>
      </c>
      <c r="J148" s="107">
        <v>100</v>
      </c>
      <c r="K148" s="36"/>
      <c r="L148" s="225" t="s">
        <v>2343</v>
      </c>
      <c r="M148" s="99"/>
      <c r="N148" s="79"/>
      <c r="O148" s="46"/>
      <c r="P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273476</v>
      </c>
      <c r="G149" s="107">
        <v>0</v>
      </c>
      <c r="H149" s="107">
        <v>146417</v>
      </c>
      <c r="I149" s="107">
        <v>0</v>
      </c>
      <c r="J149" s="107">
        <v>127059</v>
      </c>
      <c r="K149" s="36"/>
      <c r="L149" s="225" t="s">
        <v>2343</v>
      </c>
      <c r="M149" s="99"/>
      <c r="N149" s="79"/>
      <c r="O149" s="46"/>
      <c r="P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316814</v>
      </c>
      <c r="G150" s="107">
        <v>0</v>
      </c>
      <c r="H150" s="107">
        <v>288814</v>
      </c>
      <c r="I150" s="107">
        <v>0</v>
      </c>
      <c r="J150" s="107">
        <v>28000</v>
      </c>
      <c r="K150" s="36"/>
      <c r="L150" s="225" t="s">
        <v>2343</v>
      </c>
      <c r="M150" s="99"/>
      <c r="N150" s="79"/>
      <c r="O150" s="46"/>
      <c r="P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2301</v>
      </c>
      <c r="G151" s="107">
        <v>0</v>
      </c>
      <c r="H151" s="107">
        <v>2301</v>
      </c>
      <c r="I151" s="107">
        <v>0</v>
      </c>
      <c r="J151" s="107">
        <v>0</v>
      </c>
      <c r="K151" s="36"/>
      <c r="L151" s="225" t="s">
        <v>2343</v>
      </c>
      <c r="M151" s="99"/>
      <c r="N151" s="79"/>
      <c r="O151" s="46"/>
      <c r="P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1220966</v>
      </c>
      <c r="G152" s="107">
        <v>0</v>
      </c>
      <c r="H152" s="107">
        <v>1027406</v>
      </c>
      <c r="I152" s="107">
        <v>184794</v>
      </c>
      <c r="J152" s="107">
        <v>8766</v>
      </c>
      <c r="K152" s="63"/>
      <c r="L152" s="225" t="s">
        <v>2343</v>
      </c>
      <c r="M152" s="99"/>
      <c r="N152" s="100"/>
      <c r="O152" s="46"/>
      <c r="P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143794</v>
      </c>
      <c r="G153" s="107">
        <v>0</v>
      </c>
      <c r="H153" s="107">
        <v>129169</v>
      </c>
      <c r="I153" s="107">
        <v>0</v>
      </c>
      <c r="J153" s="107">
        <v>14625</v>
      </c>
      <c r="K153" s="36"/>
      <c r="L153" s="225" t="s">
        <v>2348</v>
      </c>
      <c r="M153" s="99"/>
      <c r="N153" s="79"/>
      <c r="O153" s="46"/>
      <c r="P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111415</v>
      </c>
      <c r="G154" s="107">
        <v>0</v>
      </c>
      <c r="H154" s="107">
        <v>107915</v>
      </c>
      <c r="I154" s="107">
        <v>3500</v>
      </c>
      <c r="J154" s="107">
        <v>0</v>
      </c>
      <c r="K154" s="36"/>
      <c r="L154" s="225" t="s">
        <v>2348</v>
      </c>
      <c r="M154" s="99"/>
      <c r="N154" s="79"/>
      <c r="O154" s="46"/>
      <c r="P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506843</v>
      </c>
      <c r="G155" s="107">
        <v>0</v>
      </c>
      <c r="H155" s="107">
        <v>422593</v>
      </c>
      <c r="I155" s="107">
        <v>18750</v>
      </c>
      <c r="J155" s="107">
        <v>65500</v>
      </c>
      <c r="K155" s="36"/>
      <c r="L155" s="225" t="s">
        <v>2348</v>
      </c>
      <c r="M155" s="99"/>
      <c r="N155" s="79"/>
      <c r="O155" s="46"/>
      <c r="P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 t="s">
        <v>9</v>
      </c>
      <c r="G156" s="106" t="s">
        <v>9</v>
      </c>
      <c r="H156" s="106" t="s">
        <v>9</v>
      </c>
      <c r="I156" s="106" t="s">
        <v>9</v>
      </c>
      <c r="J156" s="106" t="s">
        <v>9</v>
      </c>
      <c r="K156" s="36"/>
      <c r="L156" s="226" t="s">
        <v>9</v>
      </c>
      <c r="M156" s="99"/>
      <c r="N156" s="79"/>
      <c r="O156" s="46"/>
      <c r="P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>G157+H157+I157+J157</f>
        <v>347472</v>
      </c>
      <c r="G157" s="107">
        <v>222850</v>
      </c>
      <c r="H157" s="107">
        <v>49873</v>
      </c>
      <c r="I157" s="107">
        <v>0</v>
      </c>
      <c r="J157" s="107">
        <v>74749</v>
      </c>
      <c r="K157" s="36"/>
      <c r="L157" s="225" t="s">
        <v>2343</v>
      </c>
      <c r="M157" s="99"/>
      <c r="N157" s="79"/>
      <c r="O157" s="46"/>
      <c r="P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>G158+H158+I158+J158</f>
        <v>220759</v>
      </c>
      <c r="G158" s="107">
        <v>0</v>
      </c>
      <c r="H158" s="107">
        <v>216685</v>
      </c>
      <c r="I158" s="107">
        <v>0</v>
      </c>
      <c r="J158" s="107">
        <v>4074</v>
      </c>
      <c r="K158" s="36"/>
      <c r="L158" s="225" t="s">
        <v>2343</v>
      </c>
      <c r="M158" s="99"/>
      <c r="N158" s="79"/>
      <c r="O158" s="46"/>
      <c r="P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>G159+H159+I159+J159</f>
        <v>58300</v>
      </c>
      <c r="G159" s="107">
        <v>0</v>
      </c>
      <c r="H159" s="107">
        <v>58300</v>
      </c>
      <c r="I159" s="107">
        <v>0</v>
      </c>
      <c r="J159" s="107">
        <v>0</v>
      </c>
      <c r="K159" s="36"/>
      <c r="L159" s="225" t="s">
        <v>2343</v>
      </c>
      <c r="M159" s="99"/>
      <c r="N159" s="79"/>
      <c r="O159" s="46"/>
      <c r="P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>G160+H160+I160+J160</f>
        <v>548724</v>
      </c>
      <c r="G160" s="107">
        <v>0</v>
      </c>
      <c r="H160" s="107">
        <v>216734</v>
      </c>
      <c r="I160" s="107">
        <v>0</v>
      </c>
      <c r="J160" s="107">
        <v>331990</v>
      </c>
      <c r="K160" s="36"/>
      <c r="L160" s="225" t="s">
        <v>2348</v>
      </c>
      <c r="M160" s="99"/>
      <c r="N160" s="79"/>
      <c r="O160" s="46"/>
      <c r="P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226" t="s">
        <v>9</v>
      </c>
      <c r="M161" s="99"/>
      <c r="N161" s="79"/>
      <c r="O161" s="46"/>
      <c r="P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aca="true" t="shared" si="5" ref="F162:F187">G162+H162+I162+J162</f>
        <v>65547</v>
      </c>
      <c r="G162" s="107">
        <v>0</v>
      </c>
      <c r="H162" s="107">
        <v>65522</v>
      </c>
      <c r="I162" s="107">
        <v>0</v>
      </c>
      <c r="J162" s="107">
        <v>25</v>
      </c>
      <c r="K162" s="36"/>
      <c r="L162" s="225" t="s">
        <v>2348</v>
      </c>
      <c r="M162" s="99"/>
      <c r="N162" s="100"/>
      <c r="O162" s="46"/>
      <c r="P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5"/>
        <v>13200</v>
      </c>
      <c r="G163" s="107">
        <v>0</v>
      </c>
      <c r="H163" s="107">
        <v>4700</v>
      </c>
      <c r="I163" s="107">
        <v>0</v>
      </c>
      <c r="J163" s="107">
        <v>8500</v>
      </c>
      <c r="K163" s="36"/>
      <c r="L163" s="225" t="s">
        <v>2348</v>
      </c>
      <c r="M163" s="99"/>
      <c r="N163" s="79"/>
      <c r="O163" s="46"/>
      <c r="P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5"/>
        <v>398220</v>
      </c>
      <c r="G164" s="107">
        <v>0</v>
      </c>
      <c r="H164" s="107">
        <v>307657</v>
      </c>
      <c r="I164" s="107">
        <v>0</v>
      </c>
      <c r="J164" s="107">
        <v>90563</v>
      </c>
      <c r="K164" s="36"/>
      <c r="L164" s="225" t="s">
        <v>2343</v>
      </c>
      <c r="M164" s="99"/>
      <c r="N164" s="79"/>
      <c r="O164" s="46"/>
      <c r="P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1750</v>
      </c>
      <c r="G165" s="107">
        <v>0</v>
      </c>
      <c r="H165" s="107">
        <v>1750</v>
      </c>
      <c r="I165" s="107">
        <v>0</v>
      </c>
      <c r="J165" s="107">
        <v>0</v>
      </c>
      <c r="K165" s="36"/>
      <c r="L165" s="225" t="s">
        <v>2343</v>
      </c>
      <c r="M165" s="99"/>
      <c r="N165" s="79"/>
      <c r="O165" s="46"/>
      <c r="P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336882</v>
      </c>
      <c r="G166" s="107">
        <v>0</v>
      </c>
      <c r="H166" s="107">
        <v>263580</v>
      </c>
      <c r="I166" s="107">
        <v>0</v>
      </c>
      <c r="J166" s="107">
        <v>73302</v>
      </c>
      <c r="K166" s="36"/>
      <c r="L166" s="225" t="s">
        <v>2343</v>
      </c>
      <c r="M166" s="99"/>
      <c r="N166" s="79"/>
      <c r="O166" s="46"/>
      <c r="P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333798</v>
      </c>
      <c r="G167" s="107">
        <v>0</v>
      </c>
      <c r="H167" s="107">
        <v>298886</v>
      </c>
      <c r="I167" s="107">
        <v>0</v>
      </c>
      <c r="J167" s="107">
        <v>34912</v>
      </c>
      <c r="K167" s="36"/>
      <c r="L167" s="225" t="s">
        <v>2343</v>
      </c>
      <c r="M167" s="99"/>
      <c r="N167" s="79"/>
      <c r="O167" s="46"/>
      <c r="P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905620</v>
      </c>
      <c r="G168" s="107">
        <v>400000</v>
      </c>
      <c r="H168" s="107">
        <v>375775</v>
      </c>
      <c r="I168" s="107">
        <v>0</v>
      </c>
      <c r="J168" s="107">
        <v>129845</v>
      </c>
      <c r="K168" s="36"/>
      <c r="L168" s="225" t="s">
        <v>2343</v>
      </c>
      <c r="M168" s="99"/>
      <c r="N168" s="79"/>
      <c r="O168" s="46"/>
      <c r="P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1718091</v>
      </c>
      <c r="G169" s="107">
        <v>307200</v>
      </c>
      <c r="H169" s="107">
        <v>114682</v>
      </c>
      <c r="I169" s="107">
        <v>698500</v>
      </c>
      <c r="J169" s="107">
        <v>597709</v>
      </c>
      <c r="K169" s="36"/>
      <c r="L169" s="225" t="s">
        <v>2343</v>
      </c>
      <c r="M169" s="99"/>
      <c r="N169" s="79"/>
      <c r="O169" s="46"/>
      <c r="P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69717</v>
      </c>
      <c r="G170" s="107">
        <v>0</v>
      </c>
      <c r="H170" s="107">
        <v>69617</v>
      </c>
      <c r="I170" s="107">
        <v>0</v>
      </c>
      <c r="J170" s="107">
        <v>100</v>
      </c>
      <c r="K170" s="36"/>
      <c r="L170" s="225" t="s">
        <v>2343</v>
      </c>
      <c r="M170" s="99"/>
      <c r="N170" s="79"/>
      <c r="O170" s="46"/>
      <c r="P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14244332</v>
      </c>
      <c r="G171" s="107">
        <v>0</v>
      </c>
      <c r="H171" s="107">
        <v>540164</v>
      </c>
      <c r="I171" s="107">
        <v>11040050</v>
      </c>
      <c r="J171" s="107">
        <v>2664118</v>
      </c>
      <c r="K171" s="36"/>
      <c r="L171" s="225" t="s">
        <v>2343</v>
      </c>
      <c r="M171" s="99"/>
      <c r="N171" s="79"/>
      <c r="O171" s="46"/>
      <c r="P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5970486</v>
      </c>
      <c r="G172" s="107">
        <v>953452</v>
      </c>
      <c r="H172" s="107">
        <v>1888312</v>
      </c>
      <c r="I172" s="107">
        <v>399</v>
      </c>
      <c r="J172" s="107">
        <v>3128323</v>
      </c>
      <c r="K172" s="36"/>
      <c r="L172" s="225" t="s">
        <v>2343</v>
      </c>
      <c r="M172" s="99"/>
      <c r="N172" s="79"/>
      <c r="O172" s="46"/>
      <c r="P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84439</v>
      </c>
      <c r="G173" s="107">
        <v>0</v>
      </c>
      <c r="H173" s="107">
        <v>84439</v>
      </c>
      <c r="I173" s="107">
        <v>0</v>
      </c>
      <c r="J173" s="107">
        <v>0</v>
      </c>
      <c r="K173" s="36"/>
      <c r="L173" s="225" t="s">
        <v>2343</v>
      </c>
      <c r="M173" s="99"/>
      <c r="N173" s="100"/>
      <c r="O173" s="46"/>
      <c r="P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189267</v>
      </c>
      <c r="G174" s="107">
        <v>0</v>
      </c>
      <c r="H174" s="107">
        <v>185117</v>
      </c>
      <c r="I174" s="107">
        <v>0</v>
      </c>
      <c r="J174" s="107">
        <v>4150</v>
      </c>
      <c r="K174" s="36"/>
      <c r="L174" s="225" t="s">
        <v>2348</v>
      </c>
      <c r="M174" s="99"/>
      <c r="N174" s="79"/>
      <c r="O174" s="46"/>
      <c r="P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340722</v>
      </c>
      <c r="G175" s="107">
        <v>0</v>
      </c>
      <c r="H175" s="107">
        <v>319822</v>
      </c>
      <c r="I175" s="107">
        <v>0</v>
      </c>
      <c r="J175" s="107">
        <v>20900</v>
      </c>
      <c r="K175" s="36"/>
      <c r="L175" s="225" t="s">
        <v>2343</v>
      </c>
      <c r="M175" s="99"/>
      <c r="N175" s="79"/>
      <c r="O175" s="46"/>
      <c r="P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17300</v>
      </c>
      <c r="G176" s="107">
        <v>0</v>
      </c>
      <c r="H176" s="107">
        <v>17300</v>
      </c>
      <c r="I176" s="107">
        <v>0</v>
      </c>
      <c r="J176" s="107">
        <v>0</v>
      </c>
      <c r="K176" s="36"/>
      <c r="L176" s="225" t="s">
        <v>2343</v>
      </c>
      <c r="M176" s="99"/>
      <c r="N176" s="79"/>
      <c r="O176" s="46"/>
      <c r="P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292257</v>
      </c>
      <c r="G177" s="107">
        <v>0</v>
      </c>
      <c r="H177" s="107">
        <v>220482</v>
      </c>
      <c r="I177" s="107">
        <v>0</v>
      </c>
      <c r="J177" s="107">
        <v>71775</v>
      </c>
      <c r="K177" s="36"/>
      <c r="L177" s="225" t="s">
        <v>2343</v>
      </c>
      <c r="M177" s="99"/>
      <c r="N177" s="79"/>
      <c r="O177" s="46"/>
      <c r="P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3213468</v>
      </c>
      <c r="G178" s="107">
        <v>870000</v>
      </c>
      <c r="H178" s="107">
        <v>1850231</v>
      </c>
      <c r="I178" s="107">
        <v>3700</v>
      </c>
      <c r="J178" s="107">
        <v>489537</v>
      </c>
      <c r="K178" s="36"/>
      <c r="L178" s="225" t="s">
        <v>2343</v>
      </c>
      <c r="M178" s="99"/>
      <c r="N178" s="79"/>
      <c r="O178" s="46"/>
      <c r="P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1319176</v>
      </c>
      <c r="G179" s="107">
        <v>173500</v>
      </c>
      <c r="H179" s="107">
        <v>496507</v>
      </c>
      <c r="I179" s="107">
        <v>0</v>
      </c>
      <c r="J179" s="107">
        <v>649169</v>
      </c>
      <c r="K179" s="36"/>
      <c r="L179" s="225" t="s">
        <v>2343</v>
      </c>
      <c r="M179" s="99"/>
      <c r="N179" s="79"/>
      <c r="O179" s="46"/>
      <c r="P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5"/>
        <v>4988128</v>
      </c>
      <c r="G180" s="107">
        <v>2970700</v>
      </c>
      <c r="H180" s="107">
        <v>1897970</v>
      </c>
      <c r="I180" s="107">
        <v>0</v>
      </c>
      <c r="J180" s="107">
        <v>119458</v>
      </c>
      <c r="K180" s="36"/>
      <c r="L180" s="225" t="s">
        <v>2348</v>
      </c>
      <c r="M180" s="99"/>
      <c r="N180" s="79"/>
      <c r="O180" s="46"/>
      <c r="P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5"/>
        <v>419274</v>
      </c>
      <c r="G181" s="107">
        <v>0</v>
      </c>
      <c r="H181" s="107">
        <v>314644</v>
      </c>
      <c r="I181" s="107">
        <v>0</v>
      </c>
      <c r="J181" s="107">
        <v>104630</v>
      </c>
      <c r="K181" s="36"/>
      <c r="L181" s="225" t="s">
        <v>2343</v>
      </c>
      <c r="M181" s="99"/>
      <c r="N181" s="79"/>
      <c r="O181" s="46"/>
      <c r="P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5"/>
        <v>10000</v>
      </c>
      <c r="G182" s="107">
        <v>0</v>
      </c>
      <c r="H182" s="107">
        <v>0</v>
      </c>
      <c r="I182" s="107">
        <v>10000</v>
      </c>
      <c r="J182" s="107">
        <v>0</v>
      </c>
      <c r="K182" s="36"/>
      <c r="L182" s="225" t="s">
        <v>2348</v>
      </c>
      <c r="M182" s="99"/>
      <c r="N182" s="79"/>
      <c r="O182" s="46"/>
      <c r="P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5"/>
        <v>50657</v>
      </c>
      <c r="G183" s="107">
        <v>0</v>
      </c>
      <c r="H183" s="107">
        <v>50657</v>
      </c>
      <c r="I183" s="107">
        <v>0</v>
      </c>
      <c r="J183" s="107">
        <v>0</v>
      </c>
      <c r="K183" s="36"/>
      <c r="L183" s="225" t="s">
        <v>2348</v>
      </c>
      <c r="M183" s="99"/>
      <c r="N183" s="79"/>
      <c r="O183" s="46"/>
      <c r="P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5"/>
        <v>80088</v>
      </c>
      <c r="G184" s="107">
        <v>0</v>
      </c>
      <c r="H184" s="107">
        <v>74088</v>
      </c>
      <c r="I184" s="107">
        <v>0</v>
      </c>
      <c r="J184" s="107">
        <v>6000</v>
      </c>
      <c r="K184" s="36"/>
      <c r="L184" s="225" t="s">
        <v>2343</v>
      </c>
      <c r="M184" s="99"/>
      <c r="N184" s="79"/>
      <c r="O184" s="46"/>
      <c r="P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5"/>
        <v>402687</v>
      </c>
      <c r="G185" s="107">
        <v>0</v>
      </c>
      <c r="H185" s="107">
        <v>289447</v>
      </c>
      <c r="I185" s="107">
        <v>8800</v>
      </c>
      <c r="J185" s="107">
        <v>104440</v>
      </c>
      <c r="K185" s="36"/>
      <c r="L185" s="225" t="s">
        <v>2343</v>
      </c>
      <c r="M185" s="99"/>
      <c r="N185" s="79"/>
      <c r="O185" s="46"/>
      <c r="P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5"/>
        <v>114550</v>
      </c>
      <c r="G186" s="107">
        <v>0</v>
      </c>
      <c r="H186" s="107">
        <v>98875</v>
      </c>
      <c r="I186" s="107">
        <v>13175</v>
      </c>
      <c r="J186" s="107">
        <v>2500</v>
      </c>
      <c r="K186" s="36"/>
      <c r="L186" s="225" t="s">
        <v>2343</v>
      </c>
      <c r="M186" s="99"/>
      <c r="N186" s="79"/>
      <c r="O186" s="46"/>
      <c r="P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5"/>
        <v>52314</v>
      </c>
      <c r="G187" s="107">
        <v>0</v>
      </c>
      <c r="H187" s="107">
        <v>45499</v>
      </c>
      <c r="I187" s="107">
        <v>0</v>
      </c>
      <c r="J187" s="107">
        <v>6815</v>
      </c>
      <c r="K187" s="36"/>
      <c r="L187" s="225" t="s">
        <v>2343</v>
      </c>
      <c r="M187" s="99"/>
      <c r="N187" s="100"/>
      <c r="O187" s="46"/>
      <c r="P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 t="s">
        <v>9</v>
      </c>
      <c r="G188" s="106" t="s">
        <v>9</v>
      </c>
      <c r="H188" s="106" t="s">
        <v>9</v>
      </c>
      <c r="I188" s="106" t="s">
        <v>9</v>
      </c>
      <c r="J188" s="106" t="s">
        <v>9</v>
      </c>
      <c r="K188" s="36"/>
      <c r="L188" s="226" t="s">
        <v>9</v>
      </c>
      <c r="M188" s="99"/>
      <c r="N188" s="79"/>
      <c r="O188" s="46"/>
      <c r="P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>G189+H189+I189+J189</f>
        <v>218486</v>
      </c>
      <c r="G189" s="107">
        <v>0</v>
      </c>
      <c r="H189" s="107">
        <v>128486</v>
      </c>
      <c r="I189" s="107">
        <v>0</v>
      </c>
      <c r="J189" s="107">
        <v>90000</v>
      </c>
      <c r="K189" s="36"/>
      <c r="L189" s="225" t="s">
        <v>2348</v>
      </c>
      <c r="M189" s="99"/>
      <c r="N189" s="100"/>
      <c r="O189" s="46"/>
      <c r="P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>G190+H190+I190+J190</f>
        <v>178616</v>
      </c>
      <c r="G190" s="107">
        <v>0</v>
      </c>
      <c r="H190" s="107">
        <v>149567</v>
      </c>
      <c r="I190" s="107">
        <v>0</v>
      </c>
      <c r="J190" s="107">
        <v>29049</v>
      </c>
      <c r="K190" s="36"/>
      <c r="L190" s="225" t="s">
        <v>2348</v>
      </c>
      <c r="M190" s="99"/>
      <c r="N190" s="100"/>
      <c r="O190" s="46"/>
      <c r="P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 t="s">
        <v>9</v>
      </c>
      <c r="G191" s="106" t="s">
        <v>9</v>
      </c>
      <c r="H191" s="106" t="s">
        <v>9</v>
      </c>
      <c r="I191" s="106" t="s">
        <v>9</v>
      </c>
      <c r="J191" s="106" t="s">
        <v>9</v>
      </c>
      <c r="K191" s="36"/>
      <c r="L191" s="226" t="s">
        <v>9</v>
      </c>
      <c r="M191" s="99"/>
      <c r="N191" s="100"/>
      <c r="O191" s="46"/>
      <c r="P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>G192+H192+I192+J192</f>
        <v>53375</v>
      </c>
      <c r="G192" s="107">
        <v>0</v>
      </c>
      <c r="H192" s="107">
        <v>53375</v>
      </c>
      <c r="I192" s="107">
        <v>0</v>
      </c>
      <c r="J192" s="107">
        <v>0</v>
      </c>
      <c r="K192" s="36"/>
      <c r="L192" s="225" t="s">
        <v>2343</v>
      </c>
      <c r="M192" s="99"/>
      <c r="N192" s="100"/>
      <c r="O192" s="46"/>
      <c r="P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>G193+H193+I193+J193</f>
        <v>1219252</v>
      </c>
      <c r="G193" s="107">
        <v>0</v>
      </c>
      <c r="H193" s="107">
        <v>412169</v>
      </c>
      <c r="I193" s="107">
        <v>0</v>
      </c>
      <c r="J193" s="107">
        <v>807083</v>
      </c>
      <c r="K193" s="36"/>
      <c r="L193" s="225" t="s">
        <v>2348</v>
      </c>
      <c r="M193" s="99"/>
      <c r="N193" s="100"/>
      <c r="O193" s="46"/>
      <c r="P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>G194+H194+I194+J194</f>
        <v>872430</v>
      </c>
      <c r="G194" s="107">
        <v>727800</v>
      </c>
      <c r="H194" s="107">
        <v>110830</v>
      </c>
      <c r="I194" s="107">
        <v>0</v>
      </c>
      <c r="J194" s="107">
        <v>33800</v>
      </c>
      <c r="K194" s="36"/>
      <c r="L194" s="225" t="s">
        <v>2343</v>
      </c>
      <c r="M194" s="99"/>
      <c r="N194" s="100"/>
      <c r="O194" s="46"/>
      <c r="P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>G195+H195+I195+J195</f>
        <v>238383</v>
      </c>
      <c r="G195" s="107">
        <v>0</v>
      </c>
      <c r="H195" s="107">
        <v>140711</v>
      </c>
      <c r="I195" s="107">
        <v>0</v>
      </c>
      <c r="J195" s="107">
        <v>97672</v>
      </c>
      <c r="K195" s="36"/>
      <c r="L195" s="225" t="s">
        <v>2343</v>
      </c>
      <c r="M195" s="99"/>
      <c r="N195" s="100"/>
      <c r="O195" s="46"/>
      <c r="P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 t="s">
        <v>9</v>
      </c>
      <c r="G196" s="106" t="s">
        <v>9</v>
      </c>
      <c r="H196" s="106" t="s">
        <v>9</v>
      </c>
      <c r="I196" s="106" t="s">
        <v>9</v>
      </c>
      <c r="J196" s="106" t="s">
        <v>9</v>
      </c>
      <c r="K196" s="36"/>
      <c r="L196" s="226" t="s">
        <v>9</v>
      </c>
      <c r="M196" s="99"/>
      <c r="N196" s="100"/>
      <c r="O196" s="46"/>
      <c r="P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aca="true" t="shared" si="6" ref="F197:F229">G197+H197+I197+J197</f>
        <v>1791267</v>
      </c>
      <c r="G197" s="107">
        <v>0</v>
      </c>
      <c r="H197" s="107">
        <v>1178101</v>
      </c>
      <c r="I197" s="107">
        <v>0</v>
      </c>
      <c r="J197" s="107">
        <v>613166</v>
      </c>
      <c r="K197" s="36"/>
      <c r="L197" s="225" t="s">
        <v>2348</v>
      </c>
      <c r="M197" s="99"/>
      <c r="N197" s="100"/>
      <c r="O197" s="46"/>
      <c r="P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6"/>
        <v>5245</v>
      </c>
      <c r="G198" s="107">
        <v>0</v>
      </c>
      <c r="H198" s="107">
        <v>0</v>
      </c>
      <c r="I198" s="107">
        <v>0</v>
      </c>
      <c r="J198" s="107">
        <v>5245</v>
      </c>
      <c r="K198" s="36"/>
      <c r="L198" s="225" t="s">
        <v>2343</v>
      </c>
      <c r="M198" s="99"/>
      <c r="N198" s="100"/>
      <c r="O198" s="46"/>
      <c r="P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6"/>
        <v>1572504</v>
      </c>
      <c r="G199" s="107">
        <v>188900</v>
      </c>
      <c r="H199" s="107">
        <v>1088304</v>
      </c>
      <c r="I199" s="107">
        <v>37400</v>
      </c>
      <c r="J199" s="107">
        <v>257900</v>
      </c>
      <c r="K199" s="36"/>
      <c r="L199" s="225" t="s">
        <v>2343</v>
      </c>
      <c r="M199" s="99"/>
      <c r="N199" s="100"/>
      <c r="O199" s="46"/>
      <c r="P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6"/>
        <v>90154</v>
      </c>
      <c r="G200" s="107">
        <v>0</v>
      </c>
      <c r="H200" s="107">
        <v>68078</v>
      </c>
      <c r="I200" s="107">
        <v>0</v>
      </c>
      <c r="J200" s="107">
        <v>22076</v>
      </c>
      <c r="K200" s="36"/>
      <c r="L200" s="225" t="s">
        <v>2348</v>
      </c>
      <c r="M200" s="99"/>
      <c r="N200" s="100"/>
      <c r="O200" s="46"/>
      <c r="P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6"/>
        <v>12387358</v>
      </c>
      <c r="G201" s="107">
        <v>11240425</v>
      </c>
      <c r="H201" s="107">
        <v>887567</v>
      </c>
      <c r="I201" s="107">
        <v>0</v>
      </c>
      <c r="J201" s="107">
        <v>259366</v>
      </c>
      <c r="K201" s="36"/>
      <c r="L201" s="225" t="s">
        <v>2343</v>
      </c>
      <c r="M201" s="99"/>
      <c r="N201" s="100"/>
      <c r="O201" s="46"/>
      <c r="P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6"/>
        <v>1238340</v>
      </c>
      <c r="G202" s="107">
        <v>125</v>
      </c>
      <c r="H202" s="107">
        <v>1224768</v>
      </c>
      <c r="I202" s="107">
        <v>0</v>
      </c>
      <c r="J202" s="107">
        <v>13447</v>
      </c>
      <c r="K202" s="36"/>
      <c r="L202" s="225" t="s">
        <v>2343</v>
      </c>
      <c r="M202" s="99"/>
      <c r="N202" s="79"/>
      <c r="O202" s="46"/>
      <c r="P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6"/>
        <v>565016</v>
      </c>
      <c r="G203" s="107">
        <v>0</v>
      </c>
      <c r="H203" s="107">
        <v>565016</v>
      </c>
      <c r="I203" s="107">
        <v>0</v>
      </c>
      <c r="J203" s="107">
        <v>0</v>
      </c>
      <c r="K203" s="36"/>
      <c r="L203" s="225" t="s">
        <v>2343</v>
      </c>
      <c r="M203" s="99"/>
      <c r="N203" s="79"/>
      <c r="O203" s="46"/>
      <c r="P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6"/>
        <v>567557</v>
      </c>
      <c r="G204" s="107">
        <v>172900</v>
      </c>
      <c r="H204" s="107">
        <v>339357</v>
      </c>
      <c r="I204" s="107">
        <v>2800</v>
      </c>
      <c r="J204" s="107">
        <v>52500</v>
      </c>
      <c r="K204" s="36"/>
      <c r="L204" s="225" t="s">
        <v>2343</v>
      </c>
      <c r="M204" s="99"/>
      <c r="N204" s="100"/>
      <c r="O204" s="46"/>
      <c r="P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6"/>
        <v>1953463</v>
      </c>
      <c r="G205" s="107">
        <v>500625</v>
      </c>
      <c r="H205" s="107">
        <v>1211649</v>
      </c>
      <c r="I205" s="107">
        <v>16658</v>
      </c>
      <c r="J205" s="107">
        <v>224531</v>
      </c>
      <c r="K205" s="36"/>
      <c r="L205" s="225" t="s">
        <v>2343</v>
      </c>
      <c r="M205" s="99"/>
      <c r="N205" s="79"/>
      <c r="O205" s="46"/>
      <c r="P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6"/>
        <v>1996041</v>
      </c>
      <c r="G206" s="107">
        <v>1403690</v>
      </c>
      <c r="H206" s="107">
        <v>477374</v>
      </c>
      <c r="I206" s="107">
        <v>0</v>
      </c>
      <c r="J206" s="107">
        <v>114977</v>
      </c>
      <c r="K206" s="36"/>
      <c r="L206" s="225" t="s">
        <v>2343</v>
      </c>
      <c r="M206" s="99"/>
      <c r="N206" s="79"/>
      <c r="O206" s="46"/>
      <c r="P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6"/>
        <v>815228</v>
      </c>
      <c r="G207" s="107">
        <v>390501</v>
      </c>
      <c r="H207" s="107">
        <v>403427</v>
      </c>
      <c r="I207" s="107">
        <v>0</v>
      </c>
      <c r="J207" s="107">
        <v>21300</v>
      </c>
      <c r="K207" s="36"/>
      <c r="L207" s="225" t="s">
        <v>2343</v>
      </c>
      <c r="M207" s="99"/>
      <c r="N207" s="79"/>
      <c r="O207" s="46"/>
      <c r="P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6"/>
        <v>4103691</v>
      </c>
      <c r="G208" s="107">
        <v>2665895</v>
      </c>
      <c r="H208" s="107">
        <v>1392246</v>
      </c>
      <c r="I208" s="107">
        <v>15750</v>
      </c>
      <c r="J208" s="107">
        <v>29800</v>
      </c>
      <c r="K208" s="36"/>
      <c r="L208" s="225" t="s">
        <v>2343</v>
      </c>
      <c r="M208" s="99"/>
      <c r="N208" s="79"/>
      <c r="O208" s="46"/>
      <c r="P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6"/>
        <v>1396683</v>
      </c>
      <c r="G209" s="107">
        <v>655000</v>
      </c>
      <c r="H209" s="107">
        <v>251423</v>
      </c>
      <c r="I209" s="107">
        <v>0</v>
      </c>
      <c r="J209" s="107">
        <v>490260</v>
      </c>
      <c r="K209" s="36"/>
      <c r="L209" s="225" t="s">
        <v>2343</v>
      </c>
      <c r="M209" s="99"/>
      <c r="N209" s="79"/>
      <c r="O209" s="46"/>
      <c r="P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6"/>
        <v>7594430</v>
      </c>
      <c r="G210" s="107">
        <v>6580566</v>
      </c>
      <c r="H210" s="107">
        <v>846611</v>
      </c>
      <c r="I210" s="107">
        <v>0</v>
      </c>
      <c r="J210" s="107">
        <v>167253</v>
      </c>
      <c r="K210" s="36"/>
      <c r="L210" s="225" t="s">
        <v>2343</v>
      </c>
      <c r="M210" s="99"/>
      <c r="N210" s="79"/>
      <c r="O210" s="46"/>
      <c r="P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6"/>
        <v>1124112</v>
      </c>
      <c r="G211" s="107">
        <v>0</v>
      </c>
      <c r="H211" s="107">
        <v>589234</v>
      </c>
      <c r="I211" s="107">
        <v>0</v>
      </c>
      <c r="J211" s="107">
        <v>534878</v>
      </c>
      <c r="K211" s="36"/>
      <c r="L211" s="225" t="s">
        <v>2343</v>
      </c>
      <c r="M211" s="99"/>
      <c r="N211" s="79"/>
      <c r="O211" s="46"/>
      <c r="P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6"/>
        <v>590788</v>
      </c>
      <c r="G212" s="107">
        <v>275000</v>
      </c>
      <c r="H212" s="107">
        <v>257288</v>
      </c>
      <c r="I212" s="107">
        <v>0</v>
      </c>
      <c r="J212" s="107">
        <v>58500</v>
      </c>
      <c r="K212" s="36"/>
      <c r="L212" s="225" t="s">
        <v>2343</v>
      </c>
      <c r="M212" s="99"/>
      <c r="N212" s="79"/>
      <c r="O212" s="46"/>
      <c r="P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6"/>
        <v>184367</v>
      </c>
      <c r="G213" s="107">
        <v>62900</v>
      </c>
      <c r="H213" s="107">
        <v>121467</v>
      </c>
      <c r="I213" s="107">
        <v>0</v>
      </c>
      <c r="J213" s="107">
        <v>0</v>
      </c>
      <c r="K213" s="36"/>
      <c r="L213" s="225" t="s">
        <v>2343</v>
      </c>
      <c r="M213" s="99"/>
      <c r="N213" s="79"/>
      <c r="O213" s="46"/>
      <c r="P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6"/>
        <v>645693</v>
      </c>
      <c r="G214" s="107">
        <v>0</v>
      </c>
      <c r="H214" s="107">
        <v>205823</v>
      </c>
      <c r="I214" s="107">
        <v>0</v>
      </c>
      <c r="J214" s="107">
        <v>439870</v>
      </c>
      <c r="K214" s="36"/>
      <c r="L214" s="225" t="s">
        <v>2343</v>
      </c>
      <c r="M214" s="99"/>
      <c r="N214" s="79"/>
      <c r="O214" s="46"/>
      <c r="P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6"/>
        <v>683036</v>
      </c>
      <c r="G215" s="107">
        <v>392100</v>
      </c>
      <c r="H215" s="107">
        <v>259086</v>
      </c>
      <c r="I215" s="107">
        <v>0</v>
      </c>
      <c r="J215" s="107">
        <v>31850</v>
      </c>
      <c r="K215" s="36"/>
      <c r="L215" s="225" t="s">
        <v>2343</v>
      </c>
      <c r="M215" s="99"/>
      <c r="N215" s="79"/>
      <c r="O215" s="46"/>
      <c r="P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6"/>
        <v>385588</v>
      </c>
      <c r="G216" s="107">
        <v>0</v>
      </c>
      <c r="H216" s="107">
        <v>63338</v>
      </c>
      <c r="I216" s="107">
        <v>0</v>
      </c>
      <c r="J216" s="107">
        <v>322250</v>
      </c>
      <c r="K216" s="36"/>
      <c r="L216" s="225" t="s">
        <v>2348</v>
      </c>
      <c r="M216" s="99"/>
      <c r="N216" s="79"/>
      <c r="O216" s="46"/>
      <c r="P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6"/>
        <v>709711</v>
      </c>
      <c r="G217" s="107">
        <v>0</v>
      </c>
      <c r="H217" s="107">
        <v>625666</v>
      </c>
      <c r="I217" s="107">
        <v>0</v>
      </c>
      <c r="J217" s="107">
        <v>84045</v>
      </c>
      <c r="K217" s="36"/>
      <c r="L217" s="225" t="s">
        <v>2348</v>
      </c>
      <c r="M217" s="99"/>
      <c r="N217" s="100"/>
      <c r="O217" s="46"/>
      <c r="P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6"/>
        <v>122301</v>
      </c>
      <c r="G218" s="107">
        <v>0</v>
      </c>
      <c r="H218" s="107">
        <v>112301</v>
      </c>
      <c r="I218" s="107">
        <v>10000</v>
      </c>
      <c r="J218" s="107">
        <v>0</v>
      </c>
      <c r="K218" s="36"/>
      <c r="L218" s="225" t="s">
        <v>2348</v>
      </c>
      <c r="M218" s="99"/>
      <c r="N218" s="79"/>
      <c r="O218" s="46"/>
      <c r="P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6"/>
        <v>167944</v>
      </c>
      <c r="G219" s="107">
        <v>32004</v>
      </c>
      <c r="H219" s="107">
        <v>79300</v>
      </c>
      <c r="I219" s="107">
        <v>0</v>
      </c>
      <c r="J219" s="107">
        <v>56640</v>
      </c>
      <c r="K219" s="36"/>
      <c r="L219" s="225" t="s">
        <v>2343</v>
      </c>
      <c r="M219" s="99"/>
      <c r="N219" s="79"/>
      <c r="O219" s="46"/>
      <c r="P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6"/>
        <v>51958</v>
      </c>
      <c r="G220" s="107">
        <v>0</v>
      </c>
      <c r="H220" s="107">
        <v>51958</v>
      </c>
      <c r="I220" s="107">
        <v>0</v>
      </c>
      <c r="J220" s="107">
        <v>0</v>
      </c>
      <c r="K220" s="36"/>
      <c r="L220" s="225" t="s">
        <v>2343</v>
      </c>
      <c r="M220" s="99"/>
      <c r="N220" s="100"/>
      <c r="O220" s="46"/>
      <c r="P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6"/>
        <v>196404</v>
      </c>
      <c r="G221" s="107">
        <v>0</v>
      </c>
      <c r="H221" s="107">
        <v>63812</v>
      </c>
      <c r="I221" s="107">
        <v>0</v>
      </c>
      <c r="J221" s="107">
        <v>132592</v>
      </c>
      <c r="K221" s="36"/>
      <c r="L221" s="225" t="s">
        <v>2343</v>
      </c>
      <c r="M221" s="99"/>
      <c r="N221" s="100"/>
      <c r="O221" s="46"/>
      <c r="P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6"/>
        <v>13000</v>
      </c>
      <c r="G222" s="107">
        <v>0</v>
      </c>
      <c r="H222" s="107">
        <v>7000</v>
      </c>
      <c r="I222" s="107">
        <v>0</v>
      </c>
      <c r="J222" s="107">
        <v>6000</v>
      </c>
      <c r="K222" s="36"/>
      <c r="L222" s="225" t="s">
        <v>2343</v>
      </c>
      <c r="M222" s="99"/>
      <c r="N222" s="100"/>
      <c r="O222" s="46"/>
      <c r="P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t="shared" si="6"/>
        <v>1850</v>
      </c>
      <c r="G223" s="107">
        <v>0</v>
      </c>
      <c r="H223" s="107">
        <v>1850</v>
      </c>
      <c r="I223" s="107">
        <v>0</v>
      </c>
      <c r="J223" s="107">
        <v>0</v>
      </c>
      <c r="K223" s="36"/>
      <c r="L223" s="225" t="s">
        <v>2343</v>
      </c>
      <c r="M223" s="99"/>
      <c r="N223" s="100"/>
      <c r="O223" s="46"/>
      <c r="P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6"/>
        <v>106283</v>
      </c>
      <c r="G224" s="107">
        <v>0</v>
      </c>
      <c r="H224" s="107">
        <v>106283</v>
      </c>
      <c r="I224" s="107">
        <v>0</v>
      </c>
      <c r="J224" s="107">
        <v>0</v>
      </c>
      <c r="K224" s="36"/>
      <c r="L224" s="225" t="s">
        <v>2348</v>
      </c>
      <c r="M224" s="99"/>
      <c r="N224" s="79"/>
      <c r="O224" s="46"/>
      <c r="P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6"/>
        <v>180671</v>
      </c>
      <c r="G225" s="107">
        <v>0</v>
      </c>
      <c r="H225" s="107">
        <v>52420</v>
      </c>
      <c r="I225" s="107">
        <v>8500</v>
      </c>
      <c r="J225" s="107">
        <v>119751</v>
      </c>
      <c r="K225" s="36"/>
      <c r="L225" s="225" t="s">
        <v>2343</v>
      </c>
      <c r="M225" s="99"/>
      <c r="N225" s="100"/>
      <c r="O225" s="46"/>
      <c r="P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6"/>
        <v>973188</v>
      </c>
      <c r="G226" s="107">
        <v>0</v>
      </c>
      <c r="H226" s="107">
        <v>573142</v>
      </c>
      <c r="I226" s="107">
        <v>78624</v>
      </c>
      <c r="J226" s="107">
        <v>321422</v>
      </c>
      <c r="K226" s="36"/>
      <c r="L226" s="225" t="s">
        <v>2343</v>
      </c>
      <c r="M226" s="99"/>
      <c r="N226" s="79"/>
      <c r="O226" s="46"/>
      <c r="P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6"/>
        <v>7350</v>
      </c>
      <c r="G227" s="107">
        <v>0</v>
      </c>
      <c r="H227" s="107">
        <v>0</v>
      </c>
      <c r="I227" s="107">
        <v>0</v>
      </c>
      <c r="J227" s="107">
        <v>7350</v>
      </c>
      <c r="K227" s="36"/>
      <c r="L227" s="225" t="s">
        <v>2343</v>
      </c>
      <c r="M227" s="99"/>
      <c r="N227" s="100"/>
      <c r="O227" s="46"/>
      <c r="P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6"/>
        <v>20175</v>
      </c>
      <c r="G228" s="107">
        <v>0</v>
      </c>
      <c r="H228" s="107">
        <v>15925</v>
      </c>
      <c r="I228" s="107">
        <v>0</v>
      </c>
      <c r="J228" s="107">
        <v>4250</v>
      </c>
      <c r="K228" s="36"/>
      <c r="L228" s="225" t="s">
        <v>2343</v>
      </c>
      <c r="M228" s="99"/>
      <c r="N228" s="79"/>
      <c r="O228" s="46"/>
      <c r="P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6"/>
        <v>305552</v>
      </c>
      <c r="G229" s="107">
        <v>0</v>
      </c>
      <c r="H229" s="107">
        <v>83430</v>
      </c>
      <c r="I229" s="107">
        <v>74997</v>
      </c>
      <c r="J229" s="107">
        <v>147125</v>
      </c>
      <c r="K229" s="36"/>
      <c r="L229" s="225" t="s">
        <v>2343</v>
      </c>
      <c r="M229" s="99"/>
      <c r="N229" s="100"/>
      <c r="O229" s="46"/>
      <c r="P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 t="s">
        <v>9</v>
      </c>
      <c r="G230" s="106" t="s">
        <v>9</v>
      </c>
      <c r="H230" s="106" t="s">
        <v>9</v>
      </c>
      <c r="I230" s="106" t="s">
        <v>9</v>
      </c>
      <c r="J230" s="106" t="s">
        <v>9</v>
      </c>
      <c r="K230" s="36"/>
      <c r="L230" s="226" t="s">
        <v>9</v>
      </c>
      <c r="M230" s="99"/>
      <c r="N230" s="100"/>
      <c r="O230" s="46"/>
      <c r="P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aca="true" t="shared" si="7" ref="F231:F262">G231+H231+I231+J231</f>
        <v>1231101</v>
      </c>
      <c r="G231" s="107">
        <v>0</v>
      </c>
      <c r="H231" s="107">
        <v>493236</v>
      </c>
      <c r="I231" s="107">
        <v>0</v>
      </c>
      <c r="J231" s="107">
        <v>737865</v>
      </c>
      <c r="K231" s="36"/>
      <c r="L231" s="225" t="s">
        <v>2343</v>
      </c>
      <c r="M231" s="99"/>
      <c r="N231" s="79"/>
      <c r="O231" s="46"/>
      <c r="P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7"/>
        <v>1972247</v>
      </c>
      <c r="G232" s="107">
        <v>0</v>
      </c>
      <c r="H232" s="107">
        <v>1774910</v>
      </c>
      <c r="I232" s="107">
        <v>0</v>
      </c>
      <c r="J232" s="107">
        <v>197337</v>
      </c>
      <c r="K232" s="36"/>
      <c r="L232" s="225" t="s">
        <v>2343</v>
      </c>
      <c r="M232" s="99"/>
      <c r="N232" s="79"/>
      <c r="O232" s="46"/>
      <c r="P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7"/>
        <v>697155</v>
      </c>
      <c r="G233" s="107">
        <v>0</v>
      </c>
      <c r="H233" s="107">
        <v>562354</v>
      </c>
      <c r="I233" s="107">
        <v>0</v>
      </c>
      <c r="J233" s="107">
        <v>134801</v>
      </c>
      <c r="K233" s="36"/>
      <c r="L233" s="225" t="s">
        <v>2343</v>
      </c>
      <c r="M233" s="99"/>
      <c r="N233" s="79"/>
      <c r="O233" s="46"/>
      <c r="P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7"/>
        <v>668466</v>
      </c>
      <c r="G234" s="107">
        <v>0</v>
      </c>
      <c r="H234" s="107">
        <v>668466</v>
      </c>
      <c r="I234" s="107">
        <v>0</v>
      </c>
      <c r="J234" s="107">
        <v>0</v>
      </c>
      <c r="K234" s="36"/>
      <c r="L234" s="225" t="s">
        <v>2343</v>
      </c>
      <c r="M234" s="99"/>
      <c r="N234" s="79"/>
      <c r="O234" s="46"/>
      <c r="P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7"/>
        <v>3638380</v>
      </c>
      <c r="G235" s="107">
        <v>0</v>
      </c>
      <c r="H235" s="107">
        <v>2737075</v>
      </c>
      <c r="I235" s="107">
        <v>686700</v>
      </c>
      <c r="J235" s="107">
        <v>214605</v>
      </c>
      <c r="K235" s="36"/>
      <c r="L235" s="225" t="s">
        <v>2343</v>
      </c>
      <c r="M235" s="99"/>
      <c r="N235" s="79"/>
      <c r="O235" s="46"/>
      <c r="P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7"/>
        <v>62456</v>
      </c>
      <c r="G236" s="107">
        <v>0</v>
      </c>
      <c r="H236" s="107">
        <v>62456</v>
      </c>
      <c r="I236" s="107">
        <v>0</v>
      </c>
      <c r="J236" s="107">
        <v>0</v>
      </c>
      <c r="K236" s="36"/>
      <c r="L236" s="225" t="s">
        <v>2343</v>
      </c>
      <c r="M236" s="99"/>
      <c r="N236" s="79"/>
      <c r="O236" s="46"/>
      <c r="P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7"/>
        <v>3180392</v>
      </c>
      <c r="G237" s="107">
        <v>0</v>
      </c>
      <c r="H237" s="107">
        <v>198163</v>
      </c>
      <c r="I237" s="107">
        <v>0</v>
      </c>
      <c r="J237" s="107">
        <v>2982229</v>
      </c>
      <c r="K237" s="36"/>
      <c r="L237" s="225" t="s">
        <v>2348</v>
      </c>
      <c r="M237" s="99"/>
      <c r="N237" s="100"/>
      <c r="O237" s="46"/>
      <c r="P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7"/>
        <v>997966</v>
      </c>
      <c r="G238" s="107">
        <v>0</v>
      </c>
      <c r="H238" s="107">
        <v>997966</v>
      </c>
      <c r="I238" s="107">
        <v>0</v>
      </c>
      <c r="J238" s="107">
        <v>0</v>
      </c>
      <c r="K238" s="36"/>
      <c r="L238" s="225" t="s">
        <v>2343</v>
      </c>
      <c r="M238" s="99"/>
      <c r="N238" s="79"/>
      <c r="O238" s="46"/>
      <c r="P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7"/>
        <v>1387799</v>
      </c>
      <c r="G239" s="107">
        <v>0</v>
      </c>
      <c r="H239" s="107">
        <v>1125306</v>
      </c>
      <c r="I239" s="107">
        <v>0</v>
      </c>
      <c r="J239" s="107">
        <v>262493</v>
      </c>
      <c r="K239" s="36"/>
      <c r="L239" s="225" t="s">
        <v>2343</v>
      </c>
      <c r="M239" s="99"/>
      <c r="N239" s="100"/>
      <c r="O239" s="46"/>
      <c r="P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7"/>
        <v>5148985</v>
      </c>
      <c r="G240" s="107">
        <v>0</v>
      </c>
      <c r="H240" s="107">
        <v>2104798</v>
      </c>
      <c r="I240" s="107">
        <v>0</v>
      </c>
      <c r="J240" s="107">
        <v>3044187</v>
      </c>
      <c r="K240" s="36"/>
      <c r="L240" s="225" t="s">
        <v>2348</v>
      </c>
      <c r="M240" s="99"/>
      <c r="N240" s="100"/>
      <c r="O240" s="46"/>
      <c r="P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7"/>
        <v>2217167</v>
      </c>
      <c r="G241" s="107">
        <v>399800</v>
      </c>
      <c r="H241" s="107">
        <v>1595920</v>
      </c>
      <c r="I241" s="107">
        <v>0</v>
      </c>
      <c r="J241" s="107">
        <v>221447</v>
      </c>
      <c r="K241" s="50"/>
      <c r="L241" s="225" t="s">
        <v>2348</v>
      </c>
      <c r="M241" s="99"/>
      <c r="N241" s="79"/>
      <c r="O241" s="46"/>
      <c r="P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7"/>
        <v>5528231</v>
      </c>
      <c r="G242" s="107">
        <v>1949000</v>
      </c>
      <c r="H242" s="107">
        <v>3070380</v>
      </c>
      <c r="I242" s="107">
        <v>87700</v>
      </c>
      <c r="J242" s="107">
        <v>421151</v>
      </c>
      <c r="K242" s="36"/>
      <c r="L242" s="225" t="s">
        <v>2343</v>
      </c>
      <c r="M242" s="99"/>
      <c r="N242" s="100"/>
      <c r="O242" s="46"/>
      <c r="P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7"/>
        <v>552735</v>
      </c>
      <c r="G243" s="107">
        <v>0</v>
      </c>
      <c r="H243" s="107">
        <v>552235</v>
      </c>
      <c r="I243" s="107">
        <v>0</v>
      </c>
      <c r="J243" s="107">
        <v>500</v>
      </c>
      <c r="K243" s="36"/>
      <c r="L243" s="225" t="s">
        <v>2348</v>
      </c>
      <c r="M243" s="99"/>
      <c r="N243" s="100"/>
      <c r="O243" s="46"/>
      <c r="P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7"/>
        <v>19626137</v>
      </c>
      <c r="G244" s="107">
        <v>665652</v>
      </c>
      <c r="H244" s="107">
        <v>3730335</v>
      </c>
      <c r="I244" s="107">
        <v>5567002</v>
      </c>
      <c r="J244" s="107">
        <v>9663148</v>
      </c>
      <c r="K244" s="36"/>
      <c r="L244" s="225" t="s">
        <v>2343</v>
      </c>
      <c r="M244" s="99"/>
      <c r="N244" s="79"/>
      <c r="O244" s="46"/>
      <c r="P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7"/>
        <v>1021404</v>
      </c>
      <c r="G245" s="107">
        <v>400000</v>
      </c>
      <c r="H245" s="107">
        <v>621403</v>
      </c>
      <c r="I245" s="107">
        <v>0</v>
      </c>
      <c r="J245" s="107">
        <v>1</v>
      </c>
      <c r="K245" s="36"/>
      <c r="L245" s="225" t="s">
        <v>2343</v>
      </c>
      <c r="M245" s="99"/>
      <c r="N245" s="100"/>
      <c r="O245" s="46"/>
      <c r="P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7"/>
        <v>1721193</v>
      </c>
      <c r="G246" s="107">
        <v>6515</v>
      </c>
      <c r="H246" s="107">
        <v>1106603</v>
      </c>
      <c r="I246" s="107">
        <v>4000</v>
      </c>
      <c r="J246" s="107">
        <v>604075</v>
      </c>
      <c r="K246" s="36"/>
      <c r="L246" s="225" t="s">
        <v>2343</v>
      </c>
      <c r="M246" s="99"/>
      <c r="N246" s="100"/>
      <c r="O246" s="46"/>
      <c r="P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7"/>
        <v>567145</v>
      </c>
      <c r="G247" s="107">
        <v>0</v>
      </c>
      <c r="H247" s="107">
        <v>437370</v>
      </c>
      <c r="I247" s="107">
        <v>0</v>
      </c>
      <c r="J247" s="107">
        <v>129775</v>
      </c>
      <c r="K247" s="36"/>
      <c r="L247" s="225" t="s">
        <v>2343</v>
      </c>
      <c r="M247" s="99"/>
      <c r="N247" s="100"/>
      <c r="O247" s="46"/>
      <c r="P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7"/>
        <v>721247</v>
      </c>
      <c r="G248" s="107">
        <v>0</v>
      </c>
      <c r="H248" s="107">
        <v>320022</v>
      </c>
      <c r="I248" s="107">
        <v>0</v>
      </c>
      <c r="J248" s="107">
        <v>401225</v>
      </c>
      <c r="K248" s="36"/>
      <c r="L248" s="225" t="s">
        <v>2343</v>
      </c>
      <c r="M248" s="99"/>
      <c r="N248" s="100"/>
      <c r="O248" s="46"/>
      <c r="P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7"/>
        <v>3266737</v>
      </c>
      <c r="G249" s="107">
        <v>200000</v>
      </c>
      <c r="H249" s="107">
        <v>2130699</v>
      </c>
      <c r="I249" s="107">
        <v>308900</v>
      </c>
      <c r="J249" s="107">
        <v>627138</v>
      </c>
      <c r="K249" s="36"/>
      <c r="L249" s="225" t="s">
        <v>2348</v>
      </c>
      <c r="M249" s="99"/>
      <c r="N249" s="79"/>
      <c r="O249" s="46"/>
      <c r="P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7"/>
        <v>28182099</v>
      </c>
      <c r="G250" s="107">
        <v>27620700</v>
      </c>
      <c r="H250" s="107">
        <v>532004</v>
      </c>
      <c r="I250" s="107">
        <v>0</v>
      </c>
      <c r="J250" s="107">
        <v>29395</v>
      </c>
      <c r="K250" s="36"/>
      <c r="L250" s="225" t="s">
        <v>2343</v>
      </c>
      <c r="M250" s="99"/>
      <c r="N250" s="79"/>
      <c r="O250" s="46"/>
      <c r="P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7"/>
        <v>1882237</v>
      </c>
      <c r="G251" s="107">
        <v>22000</v>
      </c>
      <c r="H251" s="107">
        <v>661085</v>
      </c>
      <c r="I251" s="107">
        <v>942100</v>
      </c>
      <c r="J251" s="107">
        <v>257052</v>
      </c>
      <c r="K251" s="36"/>
      <c r="L251" s="225" t="s">
        <v>2348</v>
      </c>
      <c r="M251" s="99"/>
      <c r="N251" s="100"/>
      <c r="O251" s="46"/>
      <c r="P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7"/>
        <v>6874798</v>
      </c>
      <c r="G252" s="107">
        <v>217201</v>
      </c>
      <c r="H252" s="107">
        <v>1592786</v>
      </c>
      <c r="I252" s="107">
        <v>4200000</v>
      </c>
      <c r="J252" s="107">
        <v>864811</v>
      </c>
      <c r="K252" s="36"/>
      <c r="L252" s="225" t="s">
        <v>2343</v>
      </c>
      <c r="M252" s="99"/>
      <c r="N252" s="79"/>
      <c r="O252" s="46"/>
      <c r="P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7"/>
        <v>630618</v>
      </c>
      <c r="G253" s="107">
        <v>0</v>
      </c>
      <c r="H253" s="107">
        <v>345418</v>
      </c>
      <c r="I253" s="107">
        <v>285200</v>
      </c>
      <c r="J253" s="107">
        <v>0</v>
      </c>
      <c r="K253" s="36"/>
      <c r="L253" s="225" t="s">
        <v>2348</v>
      </c>
      <c r="M253" s="99"/>
      <c r="N253" s="79"/>
      <c r="O253" s="46"/>
      <c r="P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7"/>
        <v>4012875</v>
      </c>
      <c r="G254" s="107">
        <v>225960</v>
      </c>
      <c r="H254" s="107">
        <v>1245813</v>
      </c>
      <c r="I254" s="107">
        <v>0</v>
      </c>
      <c r="J254" s="107">
        <v>2541102</v>
      </c>
      <c r="K254" s="36"/>
      <c r="L254" s="225" t="s">
        <v>2343</v>
      </c>
      <c r="M254" s="99"/>
      <c r="N254" s="100"/>
      <c r="O254" s="46"/>
      <c r="P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7"/>
        <v>1077430</v>
      </c>
      <c r="G255" s="107">
        <v>121000</v>
      </c>
      <c r="H255" s="107">
        <v>338030</v>
      </c>
      <c r="I255" s="107">
        <v>1300</v>
      </c>
      <c r="J255" s="107">
        <v>617100</v>
      </c>
      <c r="K255" s="36"/>
      <c r="L255" s="225" t="s">
        <v>2348</v>
      </c>
      <c r="M255" s="99"/>
      <c r="N255" s="100"/>
      <c r="O255" s="46"/>
      <c r="P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7"/>
        <v>451350</v>
      </c>
      <c r="G256" s="107">
        <v>123500</v>
      </c>
      <c r="H256" s="107">
        <v>0</v>
      </c>
      <c r="I256" s="107">
        <v>0</v>
      </c>
      <c r="J256" s="107">
        <v>327850</v>
      </c>
      <c r="K256" s="36"/>
      <c r="L256" s="225" t="s">
        <v>2343</v>
      </c>
      <c r="M256" s="99"/>
      <c r="N256" s="100"/>
      <c r="O256" s="46"/>
      <c r="P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7"/>
        <v>651797</v>
      </c>
      <c r="G257" s="107">
        <v>159200</v>
      </c>
      <c r="H257" s="107">
        <v>447397</v>
      </c>
      <c r="I257" s="107">
        <v>0</v>
      </c>
      <c r="J257" s="107">
        <v>45200</v>
      </c>
      <c r="K257" s="36"/>
      <c r="L257" s="225" t="s">
        <v>2348</v>
      </c>
      <c r="M257" s="99"/>
      <c r="N257" s="100"/>
      <c r="O257" s="46"/>
      <c r="P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7"/>
        <v>1472763</v>
      </c>
      <c r="G258" s="107">
        <v>555500</v>
      </c>
      <c r="H258" s="107">
        <v>779264</v>
      </c>
      <c r="I258" s="107">
        <v>0</v>
      </c>
      <c r="J258" s="107">
        <v>137999</v>
      </c>
      <c r="K258" s="36"/>
      <c r="L258" s="225" t="s">
        <v>2348</v>
      </c>
      <c r="M258" s="99"/>
      <c r="N258" s="79"/>
      <c r="O258" s="46"/>
      <c r="P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7"/>
        <v>129421</v>
      </c>
      <c r="G259" s="107">
        <v>0</v>
      </c>
      <c r="H259" s="107">
        <v>113683</v>
      </c>
      <c r="I259" s="107">
        <v>0</v>
      </c>
      <c r="J259" s="107">
        <v>15738</v>
      </c>
      <c r="K259" s="36"/>
      <c r="L259" s="225" t="s">
        <v>2343</v>
      </c>
      <c r="M259" s="99"/>
      <c r="N259" s="79"/>
      <c r="O259" s="46"/>
      <c r="P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7"/>
        <v>3324469</v>
      </c>
      <c r="G260" s="107">
        <v>266000</v>
      </c>
      <c r="H260" s="107">
        <v>472707</v>
      </c>
      <c r="I260" s="107">
        <v>2147000</v>
      </c>
      <c r="J260" s="107">
        <v>438762</v>
      </c>
      <c r="K260" s="36"/>
      <c r="L260" s="225" t="s">
        <v>2348</v>
      </c>
      <c r="M260" s="99"/>
      <c r="N260" s="100"/>
      <c r="O260" s="46"/>
      <c r="P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7"/>
        <v>783269</v>
      </c>
      <c r="G261" s="107">
        <v>0</v>
      </c>
      <c r="H261" s="107">
        <v>311465</v>
      </c>
      <c r="I261" s="107">
        <v>15000</v>
      </c>
      <c r="J261" s="107">
        <v>456804</v>
      </c>
      <c r="K261" s="36"/>
      <c r="L261" s="225" t="s">
        <v>2343</v>
      </c>
      <c r="M261" s="99"/>
      <c r="N261" s="100"/>
      <c r="O261" s="46"/>
      <c r="P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7"/>
        <v>72647</v>
      </c>
      <c r="G262" s="107">
        <v>0</v>
      </c>
      <c r="H262" s="107">
        <v>72647</v>
      </c>
      <c r="I262" s="107">
        <v>0</v>
      </c>
      <c r="J262" s="107">
        <v>0</v>
      </c>
      <c r="K262" s="36"/>
      <c r="L262" s="225" t="s">
        <v>2348</v>
      </c>
      <c r="M262" s="99"/>
      <c r="N262" s="79"/>
      <c r="O262" s="46"/>
      <c r="P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aca="true" t="shared" si="8" ref="F263:F294">G263+H263+I263+J263</f>
        <v>2160017</v>
      </c>
      <c r="G263" s="107">
        <v>492591</v>
      </c>
      <c r="H263" s="107">
        <v>1288129</v>
      </c>
      <c r="I263" s="107">
        <v>22500</v>
      </c>
      <c r="J263" s="107">
        <v>356797</v>
      </c>
      <c r="K263" s="36"/>
      <c r="L263" s="225" t="s">
        <v>2343</v>
      </c>
      <c r="M263" s="99"/>
      <c r="N263" s="79"/>
      <c r="O263" s="46"/>
      <c r="P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8"/>
        <v>152684</v>
      </c>
      <c r="G264" s="107">
        <v>0</v>
      </c>
      <c r="H264" s="107">
        <v>152684</v>
      </c>
      <c r="I264" s="107">
        <v>0</v>
      </c>
      <c r="J264" s="107">
        <v>0</v>
      </c>
      <c r="K264" s="36"/>
      <c r="L264" s="225" t="s">
        <v>2343</v>
      </c>
      <c r="M264" s="99"/>
      <c r="N264" s="100"/>
      <c r="O264" s="46"/>
      <c r="P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8"/>
        <v>72615</v>
      </c>
      <c r="G265" s="107">
        <v>0</v>
      </c>
      <c r="H265" s="107">
        <v>72615</v>
      </c>
      <c r="I265" s="107">
        <v>0</v>
      </c>
      <c r="J265" s="107">
        <v>0</v>
      </c>
      <c r="K265" s="36"/>
      <c r="L265" s="225" t="s">
        <v>2348</v>
      </c>
      <c r="M265" s="99"/>
      <c r="N265" s="100"/>
      <c r="O265" s="46"/>
      <c r="P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8"/>
        <v>130891</v>
      </c>
      <c r="G266" s="107">
        <v>0</v>
      </c>
      <c r="H266" s="107">
        <v>90891</v>
      </c>
      <c r="I266" s="107">
        <v>0</v>
      </c>
      <c r="J266" s="107">
        <v>40000</v>
      </c>
      <c r="K266" s="36"/>
      <c r="L266" s="225" t="s">
        <v>2343</v>
      </c>
      <c r="M266" s="99"/>
      <c r="N266" s="100"/>
      <c r="O266" s="46"/>
      <c r="P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8"/>
        <v>277156</v>
      </c>
      <c r="G267" s="107">
        <v>0</v>
      </c>
      <c r="H267" s="107">
        <v>221975</v>
      </c>
      <c r="I267" s="107">
        <v>17600</v>
      </c>
      <c r="J267" s="107">
        <v>37581</v>
      </c>
      <c r="K267" s="36"/>
      <c r="L267" s="225" t="s">
        <v>2348</v>
      </c>
      <c r="M267" s="99"/>
      <c r="N267" s="79"/>
      <c r="O267" s="46"/>
      <c r="P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8"/>
        <v>214154</v>
      </c>
      <c r="G268" s="107">
        <v>17000</v>
      </c>
      <c r="H268" s="107">
        <v>190054</v>
      </c>
      <c r="I268" s="107">
        <v>0</v>
      </c>
      <c r="J268" s="107">
        <v>7100</v>
      </c>
      <c r="K268" s="36"/>
      <c r="L268" s="225" t="s">
        <v>2348</v>
      </c>
      <c r="M268" s="99"/>
      <c r="N268" s="100"/>
      <c r="O268" s="46"/>
      <c r="P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8"/>
        <v>100914</v>
      </c>
      <c r="G269" s="107">
        <v>0</v>
      </c>
      <c r="H269" s="107">
        <v>4500</v>
      </c>
      <c r="I269" s="107">
        <v>0</v>
      </c>
      <c r="J269" s="107">
        <v>96414</v>
      </c>
      <c r="K269" s="36"/>
      <c r="L269" s="225" t="s">
        <v>2343</v>
      </c>
      <c r="M269" s="99"/>
      <c r="N269" s="100"/>
      <c r="O269" s="46"/>
      <c r="P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8"/>
        <v>7136465</v>
      </c>
      <c r="G270" s="107">
        <v>2857915</v>
      </c>
      <c r="H270" s="107">
        <v>1591625</v>
      </c>
      <c r="I270" s="107">
        <v>273307</v>
      </c>
      <c r="J270" s="107">
        <v>2413618</v>
      </c>
      <c r="K270" s="36"/>
      <c r="L270" s="225" t="s">
        <v>2343</v>
      </c>
      <c r="M270" s="99"/>
      <c r="N270" s="100"/>
      <c r="O270" s="46"/>
      <c r="P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8"/>
        <v>77090</v>
      </c>
      <c r="G271" s="107">
        <v>0</v>
      </c>
      <c r="H271" s="107">
        <v>61719</v>
      </c>
      <c r="I271" s="107">
        <v>0</v>
      </c>
      <c r="J271" s="107">
        <v>15371</v>
      </c>
      <c r="K271" s="36"/>
      <c r="L271" s="225" t="s">
        <v>2343</v>
      </c>
      <c r="M271" s="99"/>
      <c r="N271" s="100"/>
      <c r="O271" s="46"/>
      <c r="P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8"/>
        <v>1113198</v>
      </c>
      <c r="G272" s="107">
        <v>0</v>
      </c>
      <c r="H272" s="107">
        <v>473052</v>
      </c>
      <c r="I272" s="107">
        <v>0</v>
      </c>
      <c r="J272" s="107">
        <v>640146</v>
      </c>
      <c r="K272" s="36"/>
      <c r="L272" s="225" t="s">
        <v>2343</v>
      </c>
      <c r="M272" s="99"/>
      <c r="N272" s="100"/>
      <c r="O272" s="46"/>
      <c r="P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8"/>
        <v>119953</v>
      </c>
      <c r="G273" s="107">
        <v>0</v>
      </c>
      <c r="H273" s="107">
        <v>105053</v>
      </c>
      <c r="I273" s="107">
        <v>0</v>
      </c>
      <c r="J273" s="107">
        <v>14900</v>
      </c>
      <c r="K273" s="36"/>
      <c r="L273" s="225" t="s">
        <v>2348</v>
      </c>
      <c r="M273" s="99"/>
      <c r="N273" s="79"/>
      <c r="O273" s="46"/>
      <c r="P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8"/>
        <v>841137</v>
      </c>
      <c r="G274" s="107">
        <v>0</v>
      </c>
      <c r="H274" s="107">
        <v>408622</v>
      </c>
      <c r="I274" s="107">
        <v>0</v>
      </c>
      <c r="J274" s="107">
        <v>432515</v>
      </c>
      <c r="K274" s="36"/>
      <c r="L274" s="225" t="s">
        <v>2343</v>
      </c>
      <c r="M274" s="99"/>
      <c r="N274" s="79"/>
      <c r="O274" s="46"/>
      <c r="P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8"/>
        <v>177650</v>
      </c>
      <c r="G275" s="107">
        <v>0</v>
      </c>
      <c r="H275" s="107">
        <v>161030</v>
      </c>
      <c r="I275" s="107">
        <v>0</v>
      </c>
      <c r="J275" s="107">
        <v>16620</v>
      </c>
      <c r="K275" s="36"/>
      <c r="L275" s="225" t="s">
        <v>2343</v>
      </c>
      <c r="M275" s="99"/>
      <c r="N275" s="79"/>
      <c r="O275" s="46"/>
      <c r="P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8"/>
        <v>747960</v>
      </c>
      <c r="G276" s="107">
        <v>454000</v>
      </c>
      <c r="H276" s="107">
        <v>18470</v>
      </c>
      <c r="I276" s="107">
        <v>6501</v>
      </c>
      <c r="J276" s="107">
        <v>268989</v>
      </c>
      <c r="K276" s="36"/>
      <c r="L276" s="225" t="s">
        <v>2343</v>
      </c>
      <c r="M276" s="99"/>
      <c r="N276" s="79"/>
      <c r="O276" s="46"/>
      <c r="P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8"/>
        <v>8584212</v>
      </c>
      <c r="G277" s="107">
        <v>242000</v>
      </c>
      <c r="H277" s="107">
        <v>974541</v>
      </c>
      <c r="I277" s="107">
        <v>5398572</v>
      </c>
      <c r="J277" s="107">
        <v>1969099</v>
      </c>
      <c r="K277" s="36"/>
      <c r="L277" s="225" t="s">
        <v>2343</v>
      </c>
      <c r="M277" s="99"/>
      <c r="N277" s="100"/>
      <c r="O277" s="46"/>
      <c r="P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8"/>
        <v>475550</v>
      </c>
      <c r="G278" s="107">
        <v>443800</v>
      </c>
      <c r="H278" s="107">
        <v>21950</v>
      </c>
      <c r="I278" s="107">
        <v>0</v>
      </c>
      <c r="J278" s="107">
        <v>9800</v>
      </c>
      <c r="K278" s="36"/>
      <c r="L278" s="225" t="s">
        <v>2343</v>
      </c>
      <c r="M278" s="99"/>
      <c r="N278" s="79"/>
      <c r="O278" s="46"/>
      <c r="P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8"/>
        <v>64375</v>
      </c>
      <c r="G279" s="107">
        <v>0</v>
      </c>
      <c r="H279" s="107">
        <v>20550</v>
      </c>
      <c r="I279" s="107">
        <v>0</v>
      </c>
      <c r="J279" s="107">
        <v>43825</v>
      </c>
      <c r="K279" s="36"/>
      <c r="L279" s="225" t="s">
        <v>2343</v>
      </c>
      <c r="M279" s="99"/>
      <c r="N279" s="100"/>
      <c r="O279" s="46"/>
      <c r="P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8"/>
        <v>506534</v>
      </c>
      <c r="G280" s="107">
        <v>35000</v>
      </c>
      <c r="H280" s="107">
        <v>252334</v>
      </c>
      <c r="I280" s="107">
        <v>0</v>
      </c>
      <c r="J280" s="107">
        <v>219200</v>
      </c>
      <c r="K280" s="36"/>
      <c r="L280" s="225" t="s">
        <v>2343</v>
      </c>
      <c r="M280" s="99"/>
      <c r="N280" s="79"/>
      <c r="O280" s="46"/>
      <c r="P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8"/>
        <v>9878123</v>
      </c>
      <c r="G281" s="107">
        <v>2568220</v>
      </c>
      <c r="H281" s="107">
        <v>5345365</v>
      </c>
      <c r="I281" s="107">
        <v>0</v>
      </c>
      <c r="J281" s="107">
        <v>1964538</v>
      </c>
      <c r="K281" s="36"/>
      <c r="L281" s="225" t="s">
        <v>2343</v>
      </c>
      <c r="M281" s="99"/>
      <c r="N281" s="79"/>
      <c r="O281" s="46"/>
      <c r="P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8"/>
        <v>58150534</v>
      </c>
      <c r="G282" s="107">
        <v>23313032</v>
      </c>
      <c r="H282" s="107">
        <v>25207890</v>
      </c>
      <c r="I282" s="107">
        <v>0</v>
      </c>
      <c r="J282" s="107">
        <v>9629612</v>
      </c>
      <c r="K282" s="36"/>
      <c r="L282" s="225" t="s">
        <v>2343</v>
      </c>
      <c r="M282" s="99"/>
      <c r="N282" s="79"/>
      <c r="O282" s="46"/>
      <c r="P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8"/>
        <v>29128779</v>
      </c>
      <c r="G283" s="107">
        <v>28011000</v>
      </c>
      <c r="H283" s="107">
        <v>913596</v>
      </c>
      <c r="I283" s="107">
        <v>0</v>
      </c>
      <c r="J283" s="107">
        <v>204183</v>
      </c>
      <c r="K283" s="36"/>
      <c r="L283" s="225" t="s">
        <v>2343</v>
      </c>
      <c r="M283" s="99"/>
      <c r="N283" s="100"/>
      <c r="O283" s="46"/>
      <c r="P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8"/>
        <v>2566457</v>
      </c>
      <c r="G284" s="107">
        <v>186080</v>
      </c>
      <c r="H284" s="107">
        <v>766034</v>
      </c>
      <c r="I284" s="107">
        <v>0</v>
      </c>
      <c r="J284" s="107">
        <v>1614343</v>
      </c>
      <c r="K284" s="36"/>
      <c r="L284" s="225" t="s">
        <v>2343</v>
      </c>
      <c r="M284" s="99"/>
      <c r="N284" s="79"/>
      <c r="O284" s="46"/>
      <c r="P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8"/>
        <v>10899288</v>
      </c>
      <c r="G285" s="107">
        <v>0</v>
      </c>
      <c r="H285" s="107">
        <v>533185</v>
      </c>
      <c r="I285" s="107">
        <v>1298355</v>
      </c>
      <c r="J285" s="107">
        <v>9067748</v>
      </c>
      <c r="K285" s="36"/>
      <c r="L285" s="225" t="s">
        <v>2343</v>
      </c>
      <c r="M285" s="99"/>
      <c r="N285" s="79"/>
      <c r="O285" s="46"/>
      <c r="P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8"/>
        <v>4829967</v>
      </c>
      <c r="G286" s="107">
        <v>536300</v>
      </c>
      <c r="H286" s="107">
        <v>1929772</v>
      </c>
      <c r="I286" s="107">
        <v>0</v>
      </c>
      <c r="J286" s="107">
        <v>2363895</v>
      </c>
      <c r="K286" s="36"/>
      <c r="L286" s="225" t="s">
        <v>2343</v>
      </c>
      <c r="M286" s="99"/>
      <c r="N286" s="100"/>
      <c r="O286" s="46"/>
      <c r="P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8"/>
        <v>4249300</v>
      </c>
      <c r="G287" s="107">
        <v>918200</v>
      </c>
      <c r="H287" s="107">
        <v>539565</v>
      </c>
      <c r="I287" s="107">
        <v>0</v>
      </c>
      <c r="J287" s="107">
        <v>2791535</v>
      </c>
      <c r="K287" s="36"/>
      <c r="L287" s="225" t="s">
        <v>2348</v>
      </c>
      <c r="M287" s="99"/>
      <c r="N287" s="79"/>
      <c r="O287" s="46"/>
      <c r="P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8"/>
        <v>1509275</v>
      </c>
      <c r="G288" s="107">
        <v>0</v>
      </c>
      <c r="H288" s="107">
        <v>637575</v>
      </c>
      <c r="I288" s="107">
        <v>0</v>
      </c>
      <c r="J288" s="107">
        <v>871700</v>
      </c>
      <c r="K288" s="36"/>
      <c r="L288" s="225" t="s">
        <v>2343</v>
      </c>
      <c r="M288" s="99"/>
      <c r="N288" s="79"/>
      <c r="O288" s="46"/>
      <c r="P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8"/>
        <v>68653</v>
      </c>
      <c r="G289" s="107">
        <v>0</v>
      </c>
      <c r="H289" s="107">
        <v>66162</v>
      </c>
      <c r="I289" s="107">
        <v>0</v>
      </c>
      <c r="J289" s="107">
        <v>2491</v>
      </c>
      <c r="K289" s="36"/>
      <c r="L289" s="225" t="s">
        <v>2343</v>
      </c>
      <c r="M289" s="99"/>
      <c r="N289" s="79"/>
      <c r="O289" s="46"/>
      <c r="P289" s="100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8"/>
        <v>175199</v>
      </c>
      <c r="G290" s="107">
        <v>3000</v>
      </c>
      <c r="H290" s="107">
        <v>34150</v>
      </c>
      <c r="I290" s="107">
        <v>11600</v>
      </c>
      <c r="J290" s="107">
        <v>126449</v>
      </c>
      <c r="K290" s="36"/>
      <c r="L290" s="225" t="s">
        <v>2343</v>
      </c>
      <c r="M290" s="99"/>
      <c r="N290" s="79"/>
      <c r="O290" s="46"/>
      <c r="P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8"/>
        <v>33851</v>
      </c>
      <c r="G291" s="107">
        <v>0</v>
      </c>
      <c r="H291" s="107">
        <v>8850</v>
      </c>
      <c r="I291" s="107">
        <v>0</v>
      </c>
      <c r="J291" s="107">
        <v>25001</v>
      </c>
      <c r="K291" s="36"/>
      <c r="L291" s="225" t="s">
        <v>2343</v>
      </c>
      <c r="M291" s="99"/>
      <c r="N291" s="100"/>
      <c r="O291" s="46"/>
      <c r="P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8"/>
        <v>95426</v>
      </c>
      <c r="G292" s="107">
        <v>0</v>
      </c>
      <c r="H292" s="107">
        <v>95426</v>
      </c>
      <c r="I292" s="107">
        <v>0</v>
      </c>
      <c r="J292" s="107">
        <v>0</v>
      </c>
      <c r="K292" s="36"/>
      <c r="L292" s="225" t="s">
        <v>2348</v>
      </c>
      <c r="M292" s="99"/>
      <c r="N292" s="79"/>
      <c r="O292" s="46"/>
      <c r="P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8"/>
        <v>3900297</v>
      </c>
      <c r="G293" s="107">
        <v>0</v>
      </c>
      <c r="H293" s="107">
        <v>134757</v>
      </c>
      <c r="I293" s="107">
        <v>0</v>
      </c>
      <c r="J293" s="107">
        <v>3765540</v>
      </c>
      <c r="K293" s="36"/>
      <c r="L293" s="225" t="s">
        <v>2343</v>
      </c>
      <c r="M293" s="99"/>
      <c r="N293" s="100"/>
      <c r="O293" s="46"/>
      <c r="P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8"/>
        <v>2203757</v>
      </c>
      <c r="G294" s="107">
        <v>0</v>
      </c>
      <c r="H294" s="107">
        <v>794548</v>
      </c>
      <c r="I294" s="107">
        <v>62270</v>
      </c>
      <c r="J294" s="107">
        <v>1346939</v>
      </c>
      <c r="K294" s="36"/>
      <c r="L294" s="225" t="s">
        <v>2343</v>
      </c>
      <c r="M294" s="99"/>
      <c r="N294" s="100"/>
      <c r="O294" s="46"/>
      <c r="P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aca="true" t="shared" si="9" ref="F295:F326">G295+H295+I295+J295</f>
        <v>519917</v>
      </c>
      <c r="G295" s="107">
        <v>0</v>
      </c>
      <c r="H295" s="107">
        <v>334248</v>
      </c>
      <c r="I295" s="107">
        <v>93800</v>
      </c>
      <c r="J295" s="107">
        <v>91869</v>
      </c>
      <c r="K295" s="36"/>
      <c r="L295" s="225" t="s">
        <v>2348</v>
      </c>
      <c r="M295" s="99"/>
      <c r="N295" s="79"/>
      <c r="O295" s="46"/>
      <c r="P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9"/>
        <v>3431867</v>
      </c>
      <c r="G296" s="107">
        <v>0</v>
      </c>
      <c r="H296" s="107">
        <v>145415</v>
      </c>
      <c r="I296" s="107">
        <v>14252</v>
      </c>
      <c r="J296" s="107">
        <v>3272200</v>
      </c>
      <c r="K296" s="36"/>
      <c r="L296" s="225" t="s">
        <v>2348</v>
      </c>
      <c r="M296" s="99"/>
      <c r="N296" s="79"/>
      <c r="O296" s="46"/>
      <c r="P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9"/>
        <v>209855</v>
      </c>
      <c r="G297" s="107">
        <v>0</v>
      </c>
      <c r="H297" s="107">
        <v>64096</v>
      </c>
      <c r="I297" s="107">
        <v>0</v>
      </c>
      <c r="J297" s="107">
        <v>145759</v>
      </c>
      <c r="K297" s="36"/>
      <c r="L297" s="225" t="s">
        <v>2343</v>
      </c>
      <c r="M297" s="99"/>
      <c r="N297" s="100"/>
      <c r="O297" s="46"/>
      <c r="P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9"/>
        <v>1202024</v>
      </c>
      <c r="G298" s="107">
        <v>275000</v>
      </c>
      <c r="H298" s="107">
        <v>171122</v>
      </c>
      <c r="I298" s="107">
        <v>700602</v>
      </c>
      <c r="J298" s="107">
        <v>55300</v>
      </c>
      <c r="K298" s="36"/>
      <c r="L298" s="225" t="s">
        <v>2348</v>
      </c>
      <c r="M298" s="99"/>
      <c r="N298" s="79"/>
      <c r="O298" s="46"/>
      <c r="P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9"/>
        <v>573429</v>
      </c>
      <c r="G299" s="107">
        <v>546675</v>
      </c>
      <c r="H299" s="107">
        <v>22254</v>
      </c>
      <c r="I299" s="107">
        <v>0</v>
      </c>
      <c r="J299" s="107">
        <v>4500</v>
      </c>
      <c r="K299" s="36"/>
      <c r="L299" s="225" t="s">
        <v>2343</v>
      </c>
      <c r="M299" s="99"/>
      <c r="N299" s="100"/>
      <c r="O299" s="46"/>
      <c r="P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9"/>
        <v>70210</v>
      </c>
      <c r="G300" s="107">
        <v>0</v>
      </c>
      <c r="H300" s="107">
        <v>34660</v>
      </c>
      <c r="I300" s="107">
        <v>0</v>
      </c>
      <c r="J300" s="107">
        <v>35550</v>
      </c>
      <c r="K300" s="36"/>
      <c r="L300" s="225" t="s">
        <v>2343</v>
      </c>
      <c r="M300" s="99"/>
      <c r="N300" s="100"/>
      <c r="O300" s="46"/>
      <c r="P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9"/>
        <v>118315</v>
      </c>
      <c r="G301" s="107">
        <v>0</v>
      </c>
      <c r="H301" s="107">
        <v>87000</v>
      </c>
      <c r="I301" s="107">
        <v>0</v>
      </c>
      <c r="J301" s="107">
        <v>31315</v>
      </c>
      <c r="K301" s="36"/>
      <c r="L301" s="225" t="s">
        <v>2343</v>
      </c>
      <c r="M301" s="99"/>
      <c r="N301" s="79"/>
      <c r="O301" s="46"/>
      <c r="P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9"/>
        <v>81118</v>
      </c>
      <c r="G302" s="107">
        <v>0</v>
      </c>
      <c r="H302" s="107">
        <v>81118</v>
      </c>
      <c r="I302" s="107">
        <v>0</v>
      </c>
      <c r="J302" s="107">
        <v>0</v>
      </c>
      <c r="K302" s="36"/>
      <c r="L302" s="225" t="s">
        <v>2348</v>
      </c>
      <c r="M302" s="99"/>
      <c r="N302" s="79"/>
      <c r="O302" s="46"/>
      <c r="P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9"/>
        <v>191496</v>
      </c>
      <c r="G303" s="107">
        <v>0</v>
      </c>
      <c r="H303" s="107">
        <v>50345</v>
      </c>
      <c r="I303" s="107">
        <v>23000</v>
      </c>
      <c r="J303" s="107">
        <v>118151</v>
      </c>
      <c r="K303" s="36"/>
      <c r="L303" s="225" t="s">
        <v>2343</v>
      </c>
      <c r="M303" s="99"/>
      <c r="N303" s="100"/>
      <c r="O303" s="46"/>
      <c r="P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9"/>
        <v>553895</v>
      </c>
      <c r="G304" s="107">
        <v>296650</v>
      </c>
      <c r="H304" s="107">
        <v>255545</v>
      </c>
      <c r="I304" s="107">
        <v>0</v>
      </c>
      <c r="J304" s="107">
        <v>1700</v>
      </c>
      <c r="K304" s="36"/>
      <c r="L304" s="225" t="s">
        <v>2343</v>
      </c>
      <c r="M304" s="99"/>
      <c r="N304" s="100"/>
      <c r="O304" s="46"/>
      <c r="P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9"/>
        <v>494864</v>
      </c>
      <c r="G305" s="107">
        <v>0</v>
      </c>
      <c r="H305" s="107">
        <v>390262</v>
      </c>
      <c r="I305" s="107">
        <v>0</v>
      </c>
      <c r="J305" s="107">
        <v>104602</v>
      </c>
      <c r="K305" s="36"/>
      <c r="L305" s="225" t="s">
        <v>2343</v>
      </c>
      <c r="M305" s="99"/>
      <c r="N305" s="79"/>
      <c r="O305" s="46"/>
      <c r="P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9"/>
        <v>33684</v>
      </c>
      <c r="G306" s="107">
        <v>0</v>
      </c>
      <c r="H306" s="107">
        <v>15200</v>
      </c>
      <c r="I306" s="107">
        <v>0</v>
      </c>
      <c r="J306" s="107">
        <v>18484</v>
      </c>
      <c r="K306" s="36"/>
      <c r="L306" s="225" t="s">
        <v>2343</v>
      </c>
      <c r="M306" s="99"/>
      <c r="N306" s="79"/>
      <c r="O306" s="46"/>
      <c r="P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9"/>
        <v>1396573</v>
      </c>
      <c r="G307" s="107">
        <v>0</v>
      </c>
      <c r="H307" s="107">
        <v>207768</v>
      </c>
      <c r="I307" s="107">
        <v>295030</v>
      </c>
      <c r="J307" s="107">
        <v>893775</v>
      </c>
      <c r="K307" s="36"/>
      <c r="L307" s="225" t="s">
        <v>2348</v>
      </c>
      <c r="M307" s="99"/>
      <c r="N307" s="100"/>
      <c r="O307" s="46"/>
      <c r="P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9"/>
        <v>92700</v>
      </c>
      <c r="G308" s="107">
        <v>0</v>
      </c>
      <c r="H308" s="107">
        <v>10850</v>
      </c>
      <c r="I308" s="107">
        <v>0</v>
      </c>
      <c r="J308" s="107">
        <v>81850</v>
      </c>
      <c r="K308" s="36"/>
      <c r="L308" s="225" t="s">
        <v>2343</v>
      </c>
      <c r="M308" s="99"/>
      <c r="N308" s="100"/>
      <c r="O308" s="46"/>
      <c r="P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9"/>
        <v>3694852</v>
      </c>
      <c r="G309" s="107">
        <v>1396700</v>
      </c>
      <c r="H309" s="107">
        <v>1341678</v>
      </c>
      <c r="I309" s="107">
        <v>67200</v>
      </c>
      <c r="J309" s="107">
        <v>889274</v>
      </c>
      <c r="K309" s="36"/>
      <c r="L309" s="225" t="s">
        <v>2348</v>
      </c>
      <c r="M309" s="99"/>
      <c r="N309" s="100"/>
      <c r="O309" s="46"/>
      <c r="P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9"/>
        <v>3323567</v>
      </c>
      <c r="G310" s="107">
        <v>1789353</v>
      </c>
      <c r="H310" s="107">
        <v>664346</v>
      </c>
      <c r="I310" s="107">
        <v>255256</v>
      </c>
      <c r="J310" s="107">
        <v>614612</v>
      </c>
      <c r="K310" s="36"/>
      <c r="L310" s="225" t="s">
        <v>2343</v>
      </c>
      <c r="M310" s="99"/>
      <c r="N310" s="100"/>
      <c r="O310" s="46"/>
      <c r="P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9"/>
        <v>23810</v>
      </c>
      <c r="G311" s="107">
        <v>0</v>
      </c>
      <c r="H311" s="107">
        <v>23810</v>
      </c>
      <c r="I311" s="107">
        <v>0</v>
      </c>
      <c r="J311" s="107">
        <v>0</v>
      </c>
      <c r="K311" s="36"/>
      <c r="L311" s="225" t="s">
        <v>2348</v>
      </c>
      <c r="M311" s="99"/>
      <c r="N311" s="100"/>
      <c r="O311" s="46"/>
      <c r="P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9"/>
        <v>871527</v>
      </c>
      <c r="G312" s="107">
        <v>0</v>
      </c>
      <c r="H312" s="107">
        <v>357677</v>
      </c>
      <c r="I312" s="107">
        <v>80000</v>
      </c>
      <c r="J312" s="107">
        <v>433850</v>
      </c>
      <c r="K312" s="36"/>
      <c r="L312" s="225" t="s">
        <v>2343</v>
      </c>
      <c r="M312" s="99"/>
      <c r="N312" s="79"/>
      <c r="O312" s="46"/>
      <c r="P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9"/>
        <v>291035</v>
      </c>
      <c r="G313" s="107">
        <v>0</v>
      </c>
      <c r="H313" s="107">
        <v>101132</v>
      </c>
      <c r="I313" s="107">
        <v>0</v>
      </c>
      <c r="J313" s="107">
        <v>189903</v>
      </c>
      <c r="K313" s="36"/>
      <c r="L313" s="225" t="s">
        <v>2348</v>
      </c>
      <c r="M313" s="99"/>
      <c r="N313" s="100"/>
      <c r="O313" s="46"/>
      <c r="P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9"/>
        <v>423211</v>
      </c>
      <c r="G314" s="107">
        <v>0</v>
      </c>
      <c r="H314" s="107">
        <v>300431</v>
      </c>
      <c r="I314" s="107">
        <v>44840</v>
      </c>
      <c r="J314" s="107">
        <v>77940</v>
      </c>
      <c r="K314" s="36"/>
      <c r="L314" s="225" t="s">
        <v>2348</v>
      </c>
      <c r="M314" s="99"/>
      <c r="N314" s="100"/>
      <c r="O314" s="46"/>
      <c r="P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9"/>
        <v>2747599</v>
      </c>
      <c r="G315" s="107">
        <v>0</v>
      </c>
      <c r="H315" s="107">
        <v>786729</v>
      </c>
      <c r="I315" s="107">
        <v>100</v>
      </c>
      <c r="J315" s="107">
        <v>1960770</v>
      </c>
      <c r="K315" s="36"/>
      <c r="L315" s="225" t="s">
        <v>2343</v>
      </c>
      <c r="M315" s="99"/>
      <c r="N315" s="79"/>
      <c r="O315" s="46"/>
      <c r="P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9"/>
        <v>2986158</v>
      </c>
      <c r="G316" s="107">
        <v>470408</v>
      </c>
      <c r="H316" s="107">
        <v>1024003</v>
      </c>
      <c r="I316" s="107">
        <v>612475</v>
      </c>
      <c r="J316" s="107">
        <v>879272</v>
      </c>
      <c r="K316" s="36"/>
      <c r="L316" s="225" t="s">
        <v>2348</v>
      </c>
      <c r="M316" s="99"/>
      <c r="N316" s="79"/>
      <c r="O316" s="46"/>
      <c r="P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9"/>
        <v>2315416</v>
      </c>
      <c r="G317" s="107">
        <v>0</v>
      </c>
      <c r="H317" s="107">
        <v>2149116</v>
      </c>
      <c r="I317" s="107">
        <v>0</v>
      </c>
      <c r="J317" s="107">
        <v>166300</v>
      </c>
      <c r="K317" s="36"/>
      <c r="L317" s="225" t="s">
        <v>2343</v>
      </c>
      <c r="M317" s="99"/>
      <c r="N317" s="79"/>
      <c r="O317" s="46"/>
      <c r="P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9"/>
        <v>311174</v>
      </c>
      <c r="G318" s="107">
        <v>0</v>
      </c>
      <c r="H318" s="107">
        <v>279799</v>
      </c>
      <c r="I318" s="107">
        <v>0</v>
      </c>
      <c r="J318" s="107">
        <v>31375</v>
      </c>
      <c r="K318" s="36"/>
      <c r="L318" s="225" t="s">
        <v>2348</v>
      </c>
      <c r="M318" s="99"/>
      <c r="N318" s="100"/>
      <c r="O318" s="46"/>
      <c r="P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9"/>
        <v>108046</v>
      </c>
      <c r="G319" s="107">
        <v>0</v>
      </c>
      <c r="H319" s="107">
        <v>86846</v>
      </c>
      <c r="I319" s="107">
        <v>0</v>
      </c>
      <c r="J319" s="107">
        <v>21200</v>
      </c>
      <c r="K319" s="36"/>
      <c r="L319" s="225" t="s">
        <v>2348</v>
      </c>
      <c r="M319" s="99"/>
      <c r="N319" s="100"/>
      <c r="O319" s="46"/>
      <c r="P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9"/>
        <v>27922192</v>
      </c>
      <c r="G320" s="107">
        <v>348000</v>
      </c>
      <c r="H320" s="107">
        <v>1131388</v>
      </c>
      <c r="I320" s="107">
        <v>0</v>
      </c>
      <c r="J320" s="107">
        <v>26442804</v>
      </c>
      <c r="K320" s="36"/>
      <c r="L320" s="225" t="s">
        <v>2343</v>
      </c>
      <c r="M320" s="99"/>
      <c r="N320" s="79"/>
      <c r="O320" s="46"/>
      <c r="P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9"/>
        <v>2253270</v>
      </c>
      <c r="G321" s="107">
        <v>3000</v>
      </c>
      <c r="H321" s="107">
        <v>1328255</v>
      </c>
      <c r="I321" s="107">
        <v>0</v>
      </c>
      <c r="J321" s="107">
        <v>922015</v>
      </c>
      <c r="K321" s="36"/>
      <c r="L321" s="225" t="s">
        <v>2343</v>
      </c>
      <c r="M321" s="99"/>
      <c r="N321" s="100"/>
      <c r="O321" s="46"/>
      <c r="P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9"/>
        <v>184075</v>
      </c>
      <c r="G322" s="107">
        <v>0</v>
      </c>
      <c r="H322" s="107">
        <v>184075</v>
      </c>
      <c r="I322" s="107">
        <v>0</v>
      </c>
      <c r="J322" s="107">
        <v>0</v>
      </c>
      <c r="K322" s="36"/>
      <c r="L322" s="225" t="s">
        <v>2343</v>
      </c>
      <c r="M322" s="99"/>
      <c r="N322" s="79"/>
      <c r="O322" s="46"/>
      <c r="P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9"/>
      <c r="N323" s="100"/>
      <c r="O323" s="46"/>
      <c r="P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0" ref="F324:F335">G324+H324+I324+J324</f>
        <v>5619928</v>
      </c>
      <c r="G324" s="107">
        <v>181095</v>
      </c>
      <c r="H324" s="107">
        <v>2322002</v>
      </c>
      <c r="I324" s="107">
        <v>0</v>
      </c>
      <c r="J324" s="107">
        <v>3116831</v>
      </c>
      <c r="K324" s="36"/>
      <c r="L324" s="225" t="s">
        <v>2343</v>
      </c>
      <c r="M324" s="99"/>
      <c r="N324" s="79"/>
      <c r="O324" s="46"/>
      <c r="P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0"/>
        <v>5261596</v>
      </c>
      <c r="G325" s="107">
        <v>0</v>
      </c>
      <c r="H325" s="107">
        <v>1398101</v>
      </c>
      <c r="I325" s="107">
        <v>5800</v>
      </c>
      <c r="J325" s="107">
        <v>3857695</v>
      </c>
      <c r="K325" s="36"/>
      <c r="L325" s="225" t="s">
        <v>2343</v>
      </c>
      <c r="M325" s="99"/>
      <c r="N325" s="100"/>
      <c r="O325" s="46"/>
      <c r="P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0"/>
        <v>10685437</v>
      </c>
      <c r="G326" s="107">
        <v>1427200</v>
      </c>
      <c r="H326" s="107">
        <v>664081</v>
      </c>
      <c r="I326" s="107">
        <v>398000</v>
      </c>
      <c r="J326" s="107">
        <v>8196156</v>
      </c>
      <c r="K326" s="63"/>
      <c r="L326" s="225" t="s">
        <v>2343</v>
      </c>
      <c r="M326" s="99"/>
      <c r="N326" s="79"/>
      <c r="O326" s="46"/>
      <c r="P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0"/>
        <v>8056792</v>
      </c>
      <c r="G327" s="107">
        <v>2818951</v>
      </c>
      <c r="H327" s="107">
        <v>1322415</v>
      </c>
      <c r="I327" s="107">
        <v>51000</v>
      </c>
      <c r="J327" s="107">
        <v>3864426</v>
      </c>
      <c r="K327" s="36"/>
      <c r="L327" s="225" t="s">
        <v>2343</v>
      </c>
      <c r="M327" s="99"/>
      <c r="N327" s="100"/>
      <c r="O327" s="46"/>
      <c r="P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0"/>
        <v>911110</v>
      </c>
      <c r="G328" s="107">
        <v>0</v>
      </c>
      <c r="H328" s="107">
        <v>469774</v>
      </c>
      <c r="I328" s="107">
        <v>0</v>
      </c>
      <c r="J328" s="107">
        <v>441336</v>
      </c>
      <c r="K328" s="36"/>
      <c r="L328" s="225" t="s">
        <v>2343</v>
      </c>
      <c r="M328" s="99"/>
      <c r="N328" s="79"/>
      <c r="O328" s="46"/>
      <c r="P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0"/>
        <v>27957391</v>
      </c>
      <c r="G329" s="107">
        <v>907200</v>
      </c>
      <c r="H329" s="107">
        <v>352209</v>
      </c>
      <c r="I329" s="107">
        <v>26004840</v>
      </c>
      <c r="J329" s="107">
        <v>693142</v>
      </c>
      <c r="K329" s="36"/>
      <c r="L329" s="225" t="s">
        <v>2343</v>
      </c>
      <c r="M329" s="99"/>
      <c r="N329" s="100"/>
      <c r="O329" s="46"/>
      <c r="P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0"/>
        <v>277073</v>
      </c>
      <c r="G330" s="107">
        <v>0</v>
      </c>
      <c r="H330" s="107">
        <v>236573</v>
      </c>
      <c r="I330" s="107">
        <v>0</v>
      </c>
      <c r="J330" s="107">
        <v>40500</v>
      </c>
      <c r="K330" s="36"/>
      <c r="L330" s="225" t="s">
        <v>2348</v>
      </c>
      <c r="M330" s="99"/>
      <c r="N330" s="100"/>
      <c r="O330" s="46"/>
      <c r="P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0"/>
        <v>4707058</v>
      </c>
      <c r="G331" s="107">
        <v>1616202</v>
      </c>
      <c r="H331" s="107">
        <v>1682807</v>
      </c>
      <c r="I331" s="107">
        <v>88000</v>
      </c>
      <c r="J331" s="107">
        <v>1320049</v>
      </c>
      <c r="K331" s="36"/>
      <c r="L331" s="225" t="s">
        <v>2343</v>
      </c>
      <c r="M331" s="99"/>
      <c r="N331" s="100"/>
      <c r="O331" s="46"/>
      <c r="P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0"/>
        <v>8504173</v>
      </c>
      <c r="G332" s="107">
        <v>1661705</v>
      </c>
      <c r="H332" s="107">
        <v>3065857</v>
      </c>
      <c r="I332" s="107">
        <v>29000</v>
      </c>
      <c r="J332" s="107">
        <v>3747611</v>
      </c>
      <c r="K332" s="36"/>
      <c r="L332" s="225" t="s">
        <v>2343</v>
      </c>
      <c r="M332" s="99"/>
      <c r="N332" s="79"/>
      <c r="O332" s="46"/>
      <c r="P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0"/>
        <v>33251</v>
      </c>
      <c r="G333" s="107">
        <v>0</v>
      </c>
      <c r="H333" s="107">
        <v>33251</v>
      </c>
      <c r="I333" s="107">
        <v>0</v>
      </c>
      <c r="J333" s="107">
        <v>0</v>
      </c>
      <c r="K333" s="36"/>
      <c r="L333" s="225" t="s">
        <v>2343</v>
      </c>
      <c r="M333" s="99"/>
      <c r="N333" s="100"/>
      <c r="O333" s="46"/>
      <c r="P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10"/>
        <v>516713</v>
      </c>
      <c r="G334" s="107">
        <v>0</v>
      </c>
      <c r="H334" s="107">
        <v>516713</v>
      </c>
      <c r="I334" s="107">
        <v>0</v>
      </c>
      <c r="J334" s="107">
        <v>0</v>
      </c>
      <c r="K334" s="36"/>
      <c r="L334" s="225" t="s">
        <v>2348</v>
      </c>
      <c r="M334" s="99"/>
      <c r="N334" s="100"/>
      <c r="O334" s="46"/>
      <c r="P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10"/>
        <v>219163</v>
      </c>
      <c r="G335" s="107">
        <v>180000</v>
      </c>
      <c r="H335" s="107">
        <v>35163</v>
      </c>
      <c r="I335" s="107">
        <v>0</v>
      </c>
      <c r="J335" s="107">
        <v>4000</v>
      </c>
      <c r="K335" s="36"/>
      <c r="L335" s="225" t="s">
        <v>2343</v>
      </c>
      <c r="M335" s="99"/>
      <c r="N335" s="79"/>
      <c r="O335" s="46"/>
      <c r="P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6" t="s">
        <v>9</v>
      </c>
      <c r="M336" s="99"/>
      <c r="N336" s="100"/>
      <c r="O336" s="46"/>
      <c r="P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1" ref="F337:F368">G337+H337+I337+J337</f>
        <v>4254339</v>
      </c>
      <c r="G337" s="107">
        <v>2406000</v>
      </c>
      <c r="H337" s="107">
        <v>764224</v>
      </c>
      <c r="I337" s="107">
        <v>390000</v>
      </c>
      <c r="J337" s="107">
        <v>694115</v>
      </c>
      <c r="K337" s="36"/>
      <c r="L337" s="225" t="s">
        <v>2343</v>
      </c>
      <c r="M337" s="99"/>
      <c r="N337" s="100"/>
      <c r="O337" s="46"/>
      <c r="P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1"/>
        <v>994639</v>
      </c>
      <c r="G338" s="107">
        <v>159950</v>
      </c>
      <c r="H338" s="107">
        <v>401089</v>
      </c>
      <c r="I338" s="107">
        <v>408600</v>
      </c>
      <c r="J338" s="107">
        <v>25000</v>
      </c>
      <c r="K338" s="36"/>
      <c r="L338" s="225" t="s">
        <v>2348</v>
      </c>
      <c r="M338" s="99"/>
      <c r="N338" s="79"/>
      <c r="O338" s="46"/>
      <c r="P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1"/>
        <v>208607</v>
      </c>
      <c r="G339" s="107">
        <v>0</v>
      </c>
      <c r="H339" s="107">
        <v>194907</v>
      </c>
      <c r="I339" s="107">
        <v>0</v>
      </c>
      <c r="J339" s="107">
        <v>13700</v>
      </c>
      <c r="K339" s="36"/>
      <c r="L339" s="225" t="s">
        <v>2343</v>
      </c>
      <c r="M339" s="99"/>
      <c r="N339" s="100"/>
      <c r="O339" s="46"/>
      <c r="P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1"/>
        <v>5988005</v>
      </c>
      <c r="G340" s="107">
        <v>3244650</v>
      </c>
      <c r="H340" s="107">
        <v>2047136</v>
      </c>
      <c r="I340" s="107">
        <v>14601</v>
      </c>
      <c r="J340" s="107">
        <v>681618</v>
      </c>
      <c r="K340" s="36"/>
      <c r="L340" s="225" t="s">
        <v>2343</v>
      </c>
      <c r="M340" s="99"/>
      <c r="N340" s="100"/>
      <c r="O340" s="46"/>
      <c r="P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1"/>
        <v>10330999</v>
      </c>
      <c r="G341" s="107">
        <v>15575</v>
      </c>
      <c r="H341" s="107">
        <v>335497</v>
      </c>
      <c r="I341" s="107">
        <v>0</v>
      </c>
      <c r="J341" s="107">
        <v>9979927</v>
      </c>
      <c r="K341" s="36"/>
      <c r="L341" s="225" t="s">
        <v>2343</v>
      </c>
      <c r="M341" s="99"/>
      <c r="N341" s="100"/>
      <c r="O341" s="46"/>
      <c r="P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1"/>
        <v>15155092</v>
      </c>
      <c r="G342" s="107">
        <v>0</v>
      </c>
      <c r="H342" s="107">
        <v>1918358</v>
      </c>
      <c r="I342" s="107">
        <v>12370000</v>
      </c>
      <c r="J342" s="107">
        <v>866734</v>
      </c>
      <c r="K342" s="36"/>
      <c r="L342" s="225" t="s">
        <v>2343</v>
      </c>
      <c r="M342" s="99"/>
      <c r="N342" s="100"/>
      <c r="O342" s="46"/>
      <c r="P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1"/>
        <v>1361530</v>
      </c>
      <c r="G343" s="107">
        <v>133800</v>
      </c>
      <c r="H343" s="107">
        <v>928829</v>
      </c>
      <c r="I343" s="107">
        <v>0</v>
      </c>
      <c r="J343" s="107">
        <v>298901</v>
      </c>
      <c r="K343" s="36"/>
      <c r="L343" s="225" t="s">
        <v>2343</v>
      </c>
      <c r="M343" s="99"/>
      <c r="N343" s="100"/>
      <c r="O343" s="46"/>
      <c r="P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1"/>
        <v>31040878</v>
      </c>
      <c r="G344" s="107">
        <v>21871286</v>
      </c>
      <c r="H344" s="107">
        <v>1023547</v>
      </c>
      <c r="I344" s="107">
        <v>5694913</v>
      </c>
      <c r="J344" s="107">
        <v>2451132</v>
      </c>
      <c r="K344" s="36"/>
      <c r="L344" s="225" t="s">
        <v>2343</v>
      </c>
      <c r="M344" s="99"/>
      <c r="N344" s="100"/>
      <c r="O344" s="46"/>
      <c r="P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1"/>
        <v>10435252</v>
      </c>
      <c r="G345" s="107">
        <v>330401</v>
      </c>
      <c r="H345" s="107">
        <v>670303</v>
      </c>
      <c r="I345" s="107">
        <v>1</v>
      </c>
      <c r="J345" s="107">
        <v>9434547</v>
      </c>
      <c r="K345" s="36"/>
      <c r="L345" s="225" t="s">
        <v>2348</v>
      </c>
      <c r="M345" s="99"/>
      <c r="N345" s="79"/>
      <c r="O345" s="46"/>
      <c r="P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1"/>
        <v>2801562</v>
      </c>
      <c r="G346" s="107">
        <v>40301</v>
      </c>
      <c r="H346" s="107">
        <v>1237661</v>
      </c>
      <c r="I346" s="107">
        <v>1</v>
      </c>
      <c r="J346" s="107">
        <v>1523599</v>
      </c>
      <c r="K346" s="36"/>
      <c r="L346" s="225" t="s">
        <v>2343</v>
      </c>
      <c r="M346" s="99"/>
      <c r="N346" s="100"/>
      <c r="O346" s="46"/>
      <c r="P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1"/>
        <v>244114</v>
      </c>
      <c r="G347" s="107">
        <v>0</v>
      </c>
      <c r="H347" s="107">
        <v>200213</v>
      </c>
      <c r="I347" s="107">
        <v>0</v>
      </c>
      <c r="J347" s="107">
        <v>43901</v>
      </c>
      <c r="K347" s="36"/>
      <c r="L347" s="225" t="s">
        <v>2348</v>
      </c>
      <c r="M347" s="99"/>
      <c r="N347" s="79"/>
      <c r="O347" s="46"/>
      <c r="P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1"/>
        <v>5254827</v>
      </c>
      <c r="G348" s="107">
        <v>1084623</v>
      </c>
      <c r="H348" s="107">
        <v>1604676</v>
      </c>
      <c r="I348" s="107">
        <v>659900</v>
      </c>
      <c r="J348" s="107">
        <v>1905628</v>
      </c>
      <c r="K348" s="36"/>
      <c r="L348" s="225" t="s">
        <v>2343</v>
      </c>
      <c r="M348" s="99"/>
      <c r="N348" s="79"/>
      <c r="O348" s="46"/>
      <c r="P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1"/>
        <v>1571138</v>
      </c>
      <c r="G349" s="107">
        <v>200</v>
      </c>
      <c r="H349" s="107">
        <v>96826</v>
      </c>
      <c r="I349" s="107">
        <v>0</v>
      </c>
      <c r="J349" s="107">
        <v>1474112</v>
      </c>
      <c r="K349" s="36"/>
      <c r="L349" s="225" t="s">
        <v>2343</v>
      </c>
      <c r="M349" s="99"/>
      <c r="N349" s="100"/>
      <c r="O349" s="46"/>
      <c r="P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1"/>
        <v>703937</v>
      </c>
      <c r="G350" s="107">
        <v>90000</v>
      </c>
      <c r="H350" s="107">
        <v>421537</v>
      </c>
      <c r="I350" s="107">
        <v>0</v>
      </c>
      <c r="J350" s="107">
        <v>192400</v>
      </c>
      <c r="K350" s="36"/>
      <c r="L350" s="225" t="s">
        <v>2343</v>
      </c>
      <c r="M350" s="99"/>
      <c r="N350" s="100"/>
      <c r="O350" s="46"/>
      <c r="P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1"/>
        <v>150937</v>
      </c>
      <c r="G351" s="107">
        <v>0</v>
      </c>
      <c r="H351" s="107">
        <v>108137</v>
      </c>
      <c r="I351" s="107">
        <v>0</v>
      </c>
      <c r="J351" s="107">
        <v>42800</v>
      </c>
      <c r="K351" s="36"/>
      <c r="L351" s="225" t="s">
        <v>2343</v>
      </c>
      <c r="M351" s="99"/>
      <c r="N351" s="100"/>
      <c r="O351" s="46"/>
      <c r="P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1"/>
        <v>16723923</v>
      </c>
      <c r="G352" s="107">
        <v>1831752</v>
      </c>
      <c r="H352" s="107">
        <v>2509137</v>
      </c>
      <c r="I352" s="107">
        <v>9808168</v>
      </c>
      <c r="J352" s="107">
        <v>2574866</v>
      </c>
      <c r="K352" s="36"/>
      <c r="L352" s="225" t="s">
        <v>2343</v>
      </c>
      <c r="M352" s="99"/>
      <c r="N352" s="100"/>
      <c r="O352" s="46"/>
      <c r="P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1"/>
        <v>69300</v>
      </c>
      <c r="G353" s="107">
        <v>0</v>
      </c>
      <c r="H353" s="107">
        <v>69300</v>
      </c>
      <c r="I353" s="107">
        <v>0</v>
      </c>
      <c r="J353" s="107">
        <v>0</v>
      </c>
      <c r="K353" s="36"/>
      <c r="L353" s="225" t="s">
        <v>2348</v>
      </c>
      <c r="M353" s="99"/>
      <c r="N353" s="100"/>
      <c r="O353" s="46"/>
      <c r="P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1"/>
        <v>278375</v>
      </c>
      <c r="G354" s="107">
        <v>0</v>
      </c>
      <c r="H354" s="107">
        <v>223672</v>
      </c>
      <c r="I354" s="107">
        <v>0</v>
      </c>
      <c r="J354" s="107">
        <v>54703</v>
      </c>
      <c r="K354" s="36"/>
      <c r="L354" s="225" t="s">
        <v>2343</v>
      </c>
      <c r="M354" s="99"/>
      <c r="N354" s="100"/>
      <c r="O354" s="46"/>
      <c r="P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1"/>
        <v>9953912</v>
      </c>
      <c r="G355" s="107">
        <v>9045813</v>
      </c>
      <c r="H355" s="107">
        <v>408465</v>
      </c>
      <c r="I355" s="107">
        <v>0</v>
      </c>
      <c r="J355" s="107">
        <v>499634</v>
      </c>
      <c r="K355" s="36"/>
      <c r="L355" s="225" t="s">
        <v>2343</v>
      </c>
      <c r="M355" s="99"/>
      <c r="N355" s="100"/>
      <c r="O355" s="46"/>
      <c r="P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1"/>
        <v>2291061</v>
      </c>
      <c r="G356" s="107">
        <v>1721600</v>
      </c>
      <c r="H356" s="107">
        <v>489975</v>
      </c>
      <c r="I356" s="107">
        <v>72536</v>
      </c>
      <c r="J356" s="107">
        <v>6950</v>
      </c>
      <c r="K356" s="36"/>
      <c r="L356" s="225" t="s">
        <v>2348</v>
      </c>
      <c r="M356" s="99"/>
      <c r="N356" s="79"/>
      <c r="O356" s="46"/>
      <c r="P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1"/>
        <v>474502</v>
      </c>
      <c r="G357" s="107">
        <v>158550</v>
      </c>
      <c r="H357" s="107">
        <v>115352</v>
      </c>
      <c r="I357" s="107">
        <v>187000</v>
      </c>
      <c r="J357" s="107">
        <v>13600</v>
      </c>
      <c r="K357" s="36"/>
      <c r="L357" s="225" t="s">
        <v>2343</v>
      </c>
      <c r="M357" s="99"/>
      <c r="N357" s="79"/>
      <c r="O357" s="46"/>
      <c r="P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11"/>
        <v>1618987</v>
      </c>
      <c r="G358" s="107">
        <v>1220450</v>
      </c>
      <c r="H358" s="107">
        <v>369962</v>
      </c>
      <c r="I358" s="107">
        <v>3000</v>
      </c>
      <c r="J358" s="107">
        <v>25575</v>
      </c>
      <c r="K358" s="36"/>
      <c r="L358" s="225" t="s">
        <v>2343</v>
      </c>
      <c r="M358" s="99"/>
      <c r="N358" s="100"/>
      <c r="O358" s="46"/>
      <c r="P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11"/>
        <v>300691</v>
      </c>
      <c r="G359" s="107">
        <v>0</v>
      </c>
      <c r="H359" s="107">
        <v>295691</v>
      </c>
      <c r="I359" s="107">
        <v>5000</v>
      </c>
      <c r="J359" s="107">
        <v>0</v>
      </c>
      <c r="K359" s="36"/>
      <c r="L359" s="225" t="s">
        <v>2343</v>
      </c>
      <c r="M359" s="99"/>
      <c r="N359" s="100"/>
      <c r="O359" s="46"/>
      <c r="P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1"/>
        <v>478784</v>
      </c>
      <c r="G360" s="107">
        <v>240150</v>
      </c>
      <c r="H360" s="107">
        <v>143254</v>
      </c>
      <c r="I360" s="107">
        <v>65080</v>
      </c>
      <c r="J360" s="107">
        <v>30300</v>
      </c>
      <c r="K360" s="36"/>
      <c r="L360" s="225" t="s">
        <v>2343</v>
      </c>
      <c r="M360" s="99"/>
      <c r="N360" s="100"/>
      <c r="O360" s="46"/>
      <c r="P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1"/>
        <v>1051820</v>
      </c>
      <c r="G361" s="107">
        <v>396300</v>
      </c>
      <c r="H361" s="107">
        <v>515617</v>
      </c>
      <c r="I361" s="107">
        <v>23002</v>
      </c>
      <c r="J361" s="107">
        <v>116901</v>
      </c>
      <c r="K361" s="36"/>
      <c r="L361" s="225" t="s">
        <v>2343</v>
      </c>
      <c r="M361" s="99"/>
      <c r="N361" s="100"/>
      <c r="O361" s="46"/>
      <c r="P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1"/>
        <v>1409740</v>
      </c>
      <c r="G362" s="107">
        <v>1090000</v>
      </c>
      <c r="H362" s="107">
        <v>319740</v>
      </c>
      <c r="I362" s="107">
        <v>0</v>
      </c>
      <c r="J362" s="107">
        <v>0</v>
      </c>
      <c r="K362" s="36"/>
      <c r="L362" s="225" t="s">
        <v>2343</v>
      </c>
      <c r="M362" s="99"/>
      <c r="N362" s="79"/>
      <c r="O362" s="46"/>
      <c r="P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1"/>
        <v>1761910</v>
      </c>
      <c r="G363" s="107">
        <v>551825</v>
      </c>
      <c r="H363" s="107">
        <v>342731</v>
      </c>
      <c r="I363" s="107">
        <v>0</v>
      </c>
      <c r="J363" s="107">
        <v>867354</v>
      </c>
      <c r="K363" s="36"/>
      <c r="L363" s="225" t="s">
        <v>2343</v>
      </c>
      <c r="M363" s="99"/>
      <c r="N363" s="100"/>
      <c r="O363" s="46"/>
      <c r="P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1"/>
        <v>165735</v>
      </c>
      <c r="G364" s="107">
        <v>0</v>
      </c>
      <c r="H364" s="107">
        <v>49735</v>
      </c>
      <c r="I364" s="107">
        <v>0</v>
      </c>
      <c r="J364" s="107">
        <v>116000</v>
      </c>
      <c r="K364" s="63"/>
      <c r="L364" s="225" t="s">
        <v>2348</v>
      </c>
      <c r="M364" s="99"/>
      <c r="N364" s="100"/>
      <c r="O364" s="46"/>
      <c r="P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1"/>
        <v>1749162</v>
      </c>
      <c r="G365" s="107">
        <v>724400</v>
      </c>
      <c r="H365" s="107">
        <v>1021662</v>
      </c>
      <c r="I365" s="107">
        <v>0</v>
      </c>
      <c r="J365" s="107">
        <v>3100</v>
      </c>
      <c r="K365" s="36"/>
      <c r="L365" s="225" t="s">
        <v>2343</v>
      </c>
      <c r="M365" s="99"/>
      <c r="N365" s="100"/>
      <c r="O365" s="46"/>
      <c r="P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1"/>
        <v>35500</v>
      </c>
      <c r="G366" s="107">
        <v>0</v>
      </c>
      <c r="H366" s="107">
        <v>19350</v>
      </c>
      <c r="I366" s="107">
        <v>0</v>
      </c>
      <c r="J366" s="107">
        <v>16150</v>
      </c>
      <c r="K366" s="36"/>
      <c r="L366" s="225" t="s">
        <v>2343</v>
      </c>
      <c r="M366" s="99"/>
      <c r="N366" s="79"/>
      <c r="O366" s="46"/>
      <c r="P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1"/>
        <v>298811</v>
      </c>
      <c r="G367" s="107">
        <v>178000</v>
      </c>
      <c r="H367" s="107">
        <v>90321</v>
      </c>
      <c r="I367" s="107">
        <v>0</v>
      </c>
      <c r="J367" s="107">
        <v>30490</v>
      </c>
      <c r="K367" s="36"/>
      <c r="L367" s="225" t="s">
        <v>2343</v>
      </c>
      <c r="M367" s="99"/>
      <c r="N367" s="79"/>
      <c r="O367" s="46"/>
      <c r="P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1"/>
        <v>4583506</v>
      </c>
      <c r="G368" s="107">
        <v>1578500</v>
      </c>
      <c r="H368" s="107">
        <v>1660153</v>
      </c>
      <c r="I368" s="107">
        <v>4400</v>
      </c>
      <c r="J368" s="107">
        <v>1340453</v>
      </c>
      <c r="K368" s="36"/>
      <c r="L368" s="225" t="s">
        <v>2343</v>
      </c>
      <c r="M368" s="99"/>
      <c r="N368" s="79"/>
      <c r="O368" s="46"/>
      <c r="P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 t="s">
        <v>9</v>
      </c>
      <c r="G369" s="106" t="s">
        <v>9</v>
      </c>
      <c r="H369" s="106" t="s">
        <v>9</v>
      </c>
      <c r="I369" s="106" t="s">
        <v>9</v>
      </c>
      <c r="J369" s="106" t="s">
        <v>9</v>
      </c>
      <c r="K369" s="36"/>
      <c r="L369" s="226" t="s">
        <v>9</v>
      </c>
      <c r="M369" s="99"/>
      <c r="N369" s="100"/>
      <c r="O369" s="46"/>
      <c r="P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>G370+H370+I370+J370</f>
        <v>6653506</v>
      </c>
      <c r="G370" s="107">
        <v>3252055</v>
      </c>
      <c r="H370" s="107">
        <v>943688</v>
      </c>
      <c r="I370" s="107">
        <v>0</v>
      </c>
      <c r="J370" s="107">
        <v>2457763</v>
      </c>
      <c r="K370" s="36"/>
      <c r="L370" s="225" t="s">
        <v>2343</v>
      </c>
      <c r="M370" s="99"/>
      <c r="N370" s="100"/>
      <c r="O370" s="46"/>
      <c r="P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>G371+H371+I371+J371</f>
        <v>3880870</v>
      </c>
      <c r="G371" s="107">
        <v>415930</v>
      </c>
      <c r="H371" s="107">
        <v>1348926</v>
      </c>
      <c r="I371" s="107">
        <v>1370601</v>
      </c>
      <c r="J371" s="107">
        <v>745413</v>
      </c>
      <c r="K371" s="36"/>
      <c r="L371" s="225" t="s">
        <v>2343</v>
      </c>
      <c r="M371" s="99"/>
      <c r="N371" s="79"/>
      <c r="O371" s="46"/>
      <c r="P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>G372+H372+I372+J372</f>
        <v>27500</v>
      </c>
      <c r="G372" s="107">
        <v>0</v>
      </c>
      <c r="H372" s="107">
        <v>27500</v>
      </c>
      <c r="I372" s="107">
        <v>0</v>
      </c>
      <c r="J372" s="107">
        <v>0</v>
      </c>
      <c r="K372" s="36"/>
      <c r="L372" s="225" t="s">
        <v>2343</v>
      </c>
      <c r="M372" s="99"/>
      <c r="N372" s="79"/>
      <c r="O372" s="46"/>
      <c r="P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 t="s">
        <v>9</v>
      </c>
      <c r="G373" s="106" t="s">
        <v>9</v>
      </c>
      <c r="H373" s="106" t="s">
        <v>9</v>
      </c>
      <c r="I373" s="106" t="s">
        <v>9</v>
      </c>
      <c r="J373" s="106" t="s">
        <v>9</v>
      </c>
      <c r="K373" s="36"/>
      <c r="L373" s="226" t="s">
        <v>9</v>
      </c>
      <c r="M373" s="99"/>
      <c r="N373" s="100"/>
      <c r="O373" s="46"/>
      <c r="P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aca="true" t="shared" si="12" ref="F374:F384">G374+H374+I374+J374</f>
        <v>333420</v>
      </c>
      <c r="G374" s="107">
        <v>0</v>
      </c>
      <c r="H374" s="107">
        <v>242783</v>
      </c>
      <c r="I374" s="107">
        <v>0</v>
      </c>
      <c r="J374" s="107">
        <v>90637</v>
      </c>
      <c r="K374" s="36"/>
      <c r="L374" s="225" t="s">
        <v>2343</v>
      </c>
      <c r="M374" s="99"/>
      <c r="N374" s="79"/>
      <c r="O374" s="46"/>
      <c r="P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2"/>
        <v>3244601</v>
      </c>
      <c r="G375" s="107">
        <v>2519781</v>
      </c>
      <c r="H375" s="107">
        <v>724820</v>
      </c>
      <c r="I375" s="107">
        <v>0</v>
      </c>
      <c r="J375" s="107">
        <v>0</v>
      </c>
      <c r="K375" s="36"/>
      <c r="L375" s="225" t="s">
        <v>2343</v>
      </c>
      <c r="M375" s="99"/>
      <c r="N375" s="100"/>
      <c r="O375" s="46"/>
      <c r="P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2"/>
        <v>48800</v>
      </c>
      <c r="G376" s="107">
        <v>0</v>
      </c>
      <c r="H376" s="107">
        <v>48800</v>
      </c>
      <c r="I376" s="107">
        <v>0</v>
      </c>
      <c r="J376" s="107">
        <v>0</v>
      </c>
      <c r="K376" s="36"/>
      <c r="L376" s="225" t="s">
        <v>2343</v>
      </c>
      <c r="M376" s="99"/>
      <c r="N376" s="79"/>
      <c r="O376" s="46"/>
      <c r="P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2"/>
        <v>9658608</v>
      </c>
      <c r="G377" s="107">
        <v>6881820</v>
      </c>
      <c r="H377" s="107">
        <v>1763697</v>
      </c>
      <c r="I377" s="107">
        <v>296500</v>
      </c>
      <c r="J377" s="107">
        <v>716591</v>
      </c>
      <c r="K377" s="36"/>
      <c r="L377" s="225" t="s">
        <v>2343</v>
      </c>
      <c r="M377" s="99"/>
      <c r="N377" s="79"/>
      <c r="O377" s="46"/>
      <c r="P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2"/>
        <v>2494192</v>
      </c>
      <c r="G378" s="107">
        <v>284802</v>
      </c>
      <c r="H378" s="107">
        <v>2094089</v>
      </c>
      <c r="I378" s="107">
        <v>0</v>
      </c>
      <c r="J378" s="107">
        <v>115301</v>
      </c>
      <c r="K378" s="36"/>
      <c r="L378" s="225" t="s">
        <v>2343</v>
      </c>
      <c r="M378" s="99"/>
      <c r="N378" s="79"/>
      <c r="O378" s="46"/>
      <c r="P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2"/>
        <v>2309872</v>
      </c>
      <c r="G379" s="107">
        <v>1360300</v>
      </c>
      <c r="H379" s="107">
        <v>798472</v>
      </c>
      <c r="I379" s="107">
        <v>0</v>
      </c>
      <c r="J379" s="107">
        <v>151100</v>
      </c>
      <c r="K379" s="36"/>
      <c r="L379" s="225" t="s">
        <v>2343</v>
      </c>
      <c r="M379" s="99"/>
      <c r="N379" s="100"/>
      <c r="O379" s="46"/>
      <c r="P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2"/>
        <v>5010587</v>
      </c>
      <c r="G380" s="107">
        <v>1376650</v>
      </c>
      <c r="H380" s="107">
        <v>1835656</v>
      </c>
      <c r="I380" s="107">
        <v>1319100</v>
      </c>
      <c r="J380" s="107">
        <v>479181</v>
      </c>
      <c r="K380" s="36"/>
      <c r="L380" s="225" t="s">
        <v>2343</v>
      </c>
      <c r="M380" s="99"/>
      <c r="N380" s="100"/>
      <c r="O380" s="46"/>
      <c r="P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2"/>
        <v>1316203</v>
      </c>
      <c r="G381" s="107">
        <v>920000</v>
      </c>
      <c r="H381" s="107">
        <v>287953</v>
      </c>
      <c r="I381" s="107">
        <v>12000</v>
      </c>
      <c r="J381" s="107">
        <v>96250</v>
      </c>
      <c r="K381" s="36"/>
      <c r="L381" s="225" t="s">
        <v>2343</v>
      </c>
      <c r="M381" s="99"/>
      <c r="N381" s="100"/>
      <c r="O381" s="46"/>
      <c r="P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2"/>
        <v>2612115</v>
      </c>
      <c r="G382" s="107">
        <v>1745326</v>
      </c>
      <c r="H382" s="107">
        <v>609089</v>
      </c>
      <c r="I382" s="107">
        <v>121000</v>
      </c>
      <c r="J382" s="107">
        <v>136700</v>
      </c>
      <c r="K382" s="36"/>
      <c r="L382" s="225" t="s">
        <v>2348</v>
      </c>
      <c r="M382" s="99"/>
      <c r="N382" s="100"/>
      <c r="O382" s="46"/>
      <c r="P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2"/>
        <v>6999365</v>
      </c>
      <c r="G383" s="107">
        <v>3434159</v>
      </c>
      <c r="H383" s="107">
        <v>3203656</v>
      </c>
      <c r="I383" s="107">
        <v>0</v>
      </c>
      <c r="J383" s="107">
        <v>361550</v>
      </c>
      <c r="K383" s="36"/>
      <c r="L383" s="225" t="s">
        <v>2343</v>
      </c>
      <c r="M383" s="99"/>
      <c r="N383" s="100"/>
      <c r="O383" s="46"/>
      <c r="P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2"/>
        <v>506025</v>
      </c>
      <c r="G384" s="107">
        <v>1</v>
      </c>
      <c r="H384" s="107">
        <v>397979</v>
      </c>
      <c r="I384" s="107">
        <v>5000</v>
      </c>
      <c r="J384" s="107">
        <v>103045</v>
      </c>
      <c r="K384" s="36"/>
      <c r="L384" s="225" t="s">
        <v>2343</v>
      </c>
      <c r="M384" s="99"/>
      <c r="N384" s="100"/>
      <c r="O384" s="46"/>
      <c r="P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6" t="s">
        <v>9</v>
      </c>
      <c r="M385" s="99"/>
      <c r="N385" s="79"/>
      <c r="O385" s="46"/>
      <c r="P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3" ref="F386:F410">G386+H386+I386+J386</f>
        <v>3531005</v>
      </c>
      <c r="G386" s="107">
        <v>285000</v>
      </c>
      <c r="H386" s="107">
        <v>1001297</v>
      </c>
      <c r="I386" s="107">
        <v>0</v>
      </c>
      <c r="J386" s="107">
        <v>2244708</v>
      </c>
      <c r="K386" s="36"/>
      <c r="L386" s="225" t="s">
        <v>2343</v>
      </c>
      <c r="M386" s="99"/>
      <c r="N386" s="100"/>
      <c r="O386" s="46"/>
      <c r="P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3"/>
        <v>296567</v>
      </c>
      <c r="G387" s="107">
        <v>0</v>
      </c>
      <c r="H387" s="107">
        <v>164625</v>
      </c>
      <c r="I387" s="107">
        <v>0</v>
      </c>
      <c r="J387" s="107">
        <v>131942</v>
      </c>
      <c r="K387" s="36"/>
      <c r="L387" s="225" t="s">
        <v>2348</v>
      </c>
      <c r="M387" s="99"/>
      <c r="N387" s="100"/>
      <c r="O387" s="46"/>
      <c r="P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3"/>
        <v>537629</v>
      </c>
      <c r="G388" s="107">
        <v>0</v>
      </c>
      <c r="H388" s="107">
        <v>278611</v>
      </c>
      <c r="I388" s="107">
        <v>0</v>
      </c>
      <c r="J388" s="107">
        <v>259018</v>
      </c>
      <c r="K388" s="36"/>
      <c r="L388" s="225" t="s">
        <v>2343</v>
      </c>
      <c r="M388" s="99"/>
      <c r="N388" s="100"/>
      <c r="O388" s="46"/>
      <c r="P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3"/>
        <v>1914318</v>
      </c>
      <c r="G389" s="107">
        <v>250000</v>
      </c>
      <c r="H389" s="107">
        <v>1409448</v>
      </c>
      <c r="I389" s="107">
        <v>1500</v>
      </c>
      <c r="J389" s="107">
        <v>253370</v>
      </c>
      <c r="K389" s="36"/>
      <c r="L389" s="225" t="s">
        <v>2343</v>
      </c>
      <c r="M389" s="99"/>
      <c r="N389" s="100"/>
      <c r="O389" s="46"/>
      <c r="P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3"/>
        <v>264386</v>
      </c>
      <c r="G390" s="107">
        <v>38400</v>
      </c>
      <c r="H390" s="107">
        <v>210198</v>
      </c>
      <c r="I390" s="107">
        <v>13728</v>
      </c>
      <c r="J390" s="107">
        <v>2060</v>
      </c>
      <c r="K390" s="36"/>
      <c r="L390" s="225" t="s">
        <v>2343</v>
      </c>
      <c r="M390" s="99"/>
      <c r="N390" s="79"/>
      <c r="O390" s="46"/>
      <c r="P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3"/>
        <v>506278</v>
      </c>
      <c r="G391" s="107">
        <v>0</v>
      </c>
      <c r="H391" s="107">
        <v>439393</v>
      </c>
      <c r="I391" s="107">
        <v>0</v>
      </c>
      <c r="J391" s="107">
        <v>66885</v>
      </c>
      <c r="K391" s="36"/>
      <c r="L391" s="225" t="s">
        <v>2343</v>
      </c>
      <c r="M391" s="99"/>
      <c r="N391" s="100"/>
      <c r="O391" s="46"/>
      <c r="P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3"/>
        <v>4644760</v>
      </c>
      <c r="G392" s="107">
        <v>3219550</v>
      </c>
      <c r="H392" s="107">
        <v>387418</v>
      </c>
      <c r="I392" s="107">
        <v>0</v>
      </c>
      <c r="J392" s="107">
        <v>1037792</v>
      </c>
      <c r="K392" s="63"/>
      <c r="L392" s="225" t="s">
        <v>2343</v>
      </c>
      <c r="M392" s="99"/>
      <c r="N392" s="100"/>
      <c r="O392" s="46"/>
      <c r="P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3"/>
        <v>19400</v>
      </c>
      <c r="G393" s="107">
        <v>0</v>
      </c>
      <c r="H393" s="107">
        <v>19400</v>
      </c>
      <c r="I393" s="107">
        <v>0</v>
      </c>
      <c r="J393" s="107">
        <v>0</v>
      </c>
      <c r="K393" s="36"/>
      <c r="L393" s="225" t="s">
        <v>2348</v>
      </c>
      <c r="M393" s="99"/>
      <c r="N393" s="100"/>
      <c r="O393" s="46"/>
      <c r="P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3"/>
        <v>853549</v>
      </c>
      <c r="G394" s="107">
        <v>370400</v>
      </c>
      <c r="H394" s="107">
        <v>483149</v>
      </c>
      <c r="I394" s="107">
        <v>0</v>
      </c>
      <c r="J394" s="107">
        <v>0</v>
      </c>
      <c r="K394" s="36"/>
      <c r="L394" s="225" t="s">
        <v>2348</v>
      </c>
      <c r="M394" s="99"/>
      <c r="N394" s="100"/>
      <c r="O394" s="46"/>
      <c r="P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3"/>
        <v>425314</v>
      </c>
      <c r="G395" s="107">
        <v>79500</v>
      </c>
      <c r="H395" s="107">
        <v>53564</v>
      </c>
      <c r="I395" s="107">
        <v>0</v>
      </c>
      <c r="J395" s="107">
        <v>292250</v>
      </c>
      <c r="K395" s="36"/>
      <c r="L395" s="225" t="s">
        <v>2348</v>
      </c>
      <c r="M395" s="99"/>
      <c r="N395" s="100"/>
      <c r="O395" s="46"/>
      <c r="P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3"/>
        <v>125760</v>
      </c>
      <c r="G396" s="107">
        <v>40100</v>
      </c>
      <c r="H396" s="107">
        <v>84410</v>
      </c>
      <c r="I396" s="107">
        <v>1000</v>
      </c>
      <c r="J396" s="107">
        <v>250</v>
      </c>
      <c r="K396" s="36"/>
      <c r="L396" s="225" t="s">
        <v>2343</v>
      </c>
      <c r="M396" s="99"/>
      <c r="N396" s="79"/>
      <c r="O396" s="46"/>
      <c r="P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3"/>
        <v>6864053</v>
      </c>
      <c r="G397" s="107">
        <v>0</v>
      </c>
      <c r="H397" s="107">
        <v>443405</v>
      </c>
      <c r="I397" s="107">
        <v>5992000</v>
      </c>
      <c r="J397" s="107">
        <v>428648</v>
      </c>
      <c r="K397" s="36"/>
      <c r="L397" s="225" t="s">
        <v>2343</v>
      </c>
      <c r="M397" s="99"/>
      <c r="N397" s="100"/>
      <c r="O397" s="46"/>
      <c r="P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3"/>
        <v>15645</v>
      </c>
      <c r="G398" s="107">
        <v>0</v>
      </c>
      <c r="H398" s="107">
        <v>15645</v>
      </c>
      <c r="I398" s="107">
        <v>0</v>
      </c>
      <c r="J398" s="107">
        <v>0</v>
      </c>
      <c r="K398" s="36"/>
      <c r="L398" s="225" t="s">
        <v>2348</v>
      </c>
      <c r="M398" s="99"/>
      <c r="N398" s="100"/>
      <c r="O398" s="46"/>
      <c r="P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3"/>
        <v>277398</v>
      </c>
      <c r="G399" s="107">
        <v>10000</v>
      </c>
      <c r="H399" s="107">
        <v>267398</v>
      </c>
      <c r="I399" s="107">
        <v>0</v>
      </c>
      <c r="J399" s="107">
        <v>0</v>
      </c>
      <c r="K399" s="36"/>
      <c r="L399" s="225" t="s">
        <v>2348</v>
      </c>
      <c r="M399" s="99"/>
      <c r="N399" s="79"/>
      <c r="O399" s="46"/>
      <c r="P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3"/>
        <v>798028</v>
      </c>
      <c r="G400" s="107">
        <v>84390</v>
      </c>
      <c r="H400" s="107">
        <v>242156</v>
      </c>
      <c r="I400" s="107">
        <v>254700</v>
      </c>
      <c r="J400" s="107">
        <v>216782</v>
      </c>
      <c r="K400" s="36"/>
      <c r="L400" s="225" t="s">
        <v>2343</v>
      </c>
      <c r="M400" s="99"/>
      <c r="N400" s="79"/>
      <c r="O400" s="46"/>
      <c r="P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3"/>
        <v>306917</v>
      </c>
      <c r="G401" s="107">
        <v>34000</v>
      </c>
      <c r="H401" s="107">
        <v>265067</v>
      </c>
      <c r="I401" s="107">
        <v>0</v>
      </c>
      <c r="J401" s="107">
        <v>7850</v>
      </c>
      <c r="K401" s="36"/>
      <c r="L401" s="225" t="s">
        <v>2343</v>
      </c>
      <c r="M401" s="99"/>
      <c r="N401" s="100"/>
      <c r="O401" s="46"/>
      <c r="P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3"/>
        <v>725892</v>
      </c>
      <c r="G402" s="107">
        <v>387000</v>
      </c>
      <c r="H402" s="107">
        <v>326892</v>
      </c>
      <c r="I402" s="107">
        <v>0</v>
      </c>
      <c r="J402" s="107">
        <v>12000</v>
      </c>
      <c r="K402" s="36"/>
      <c r="L402" s="225" t="s">
        <v>2343</v>
      </c>
      <c r="M402" s="99"/>
      <c r="N402" s="79"/>
      <c r="O402" s="46"/>
      <c r="P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3"/>
        <v>938221</v>
      </c>
      <c r="G403" s="107">
        <v>406000</v>
      </c>
      <c r="H403" s="107">
        <v>310487</v>
      </c>
      <c r="I403" s="107">
        <v>179050</v>
      </c>
      <c r="J403" s="107">
        <v>42684</v>
      </c>
      <c r="K403" s="36"/>
      <c r="L403" s="225" t="s">
        <v>2343</v>
      </c>
      <c r="M403" s="99"/>
      <c r="N403" s="79"/>
      <c r="O403" s="46"/>
      <c r="P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3"/>
        <v>4894329</v>
      </c>
      <c r="G404" s="107">
        <v>1254752</v>
      </c>
      <c r="H404" s="107">
        <v>1212296</v>
      </c>
      <c r="I404" s="107">
        <v>876200</v>
      </c>
      <c r="J404" s="107">
        <v>1551081</v>
      </c>
      <c r="K404" s="36"/>
      <c r="L404" s="225" t="s">
        <v>2343</v>
      </c>
      <c r="M404" s="99"/>
      <c r="N404" s="79"/>
      <c r="O404" s="46"/>
      <c r="P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3"/>
        <v>1846810</v>
      </c>
      <c r="G405" s="107">
        <v>931300</v>
      </c>
      <c r="H405" s="107">
        <v>442850</v>
      </c>
      <c r="I405" s="107">
        <v>16000</v>
      </c>
      <c r="J405" s="107">
        <v>456660</v>
      </c>
      <c r="K405" s="36"/>
      <c r="L405" s="225" t="s">
        <v>2343</v>
      </c>
      <c r="M405" s="99"/>
      <c r="N405" s="100"/>
      <c r="O405" s="46"/>
      <c r="P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3"/>
        <v>23110494</v>
      </c>
      <c r="G406" s="107">
        <v>23000000</v>
      </c>
      <c r="H406" s="107">
        <v>85494</v>
      </c>
      <c r="I406" s="107">
        <v>3000</v>
      </c>
      <c r="J406" s="107">
        <v>22000</v>
      </c>
      <c r="K406" s="36"/>
      <c r="L406" s="225" t="s">
        <v>2348</v>
      </c>
      <c r="M406" s="99"/>
      <c r="N406" s="100"/>
      <c r="O406" s="46"/>
      <c r="P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3"/>
        <v>445735</v>
      </c>
      <c r="G407" s="107">
        <v>154500</v>
      </c>
      <c r="H407" s="107">
        <v>217235</v>
      </c>
      <c r="I407" s="107">
        <v>0</v>
      </c>
      <c r="J407" s="107">
        <v>74000</v>
      </c>
      <c r="K407" s="36"/>
      <c r="L407" s="225" t="s">
        <v>2343</v>
      </c>
      <c r="M407" s="99"/>
      <c r="N407" s="79"/>
      <c r="O407" s="46"/>
      <c r="P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3"/>
        <v>618628</v>
      </c>
      <c r="G408" s="107">
        <v>142800</v>
      </c>
      <c r="H408" s="107">
        <v>244554</v>
      </c>
      <c r="I408" s="107">
        <v>0</v>
      </c>
      <c r="J408" s="107">
        <v>231274</v>
      </c>
      <c r="K408" s="36"/>
      <c r="L408" s="225" t="s">
        <v>2343</v>
      </c>
      <c r="M408" s="99"/>
      <c r="N408" s="100"/>
      <c r="O408" s="46"/>
      <c r="P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3"/>
        <v>2740508</v>
      </c>
      <c r="G409" s="107">
        <v>1212750</v>
      </c>
      <c r="H409" s="107">
        <v>1181281</v>
      </c>
      <c r="I409" s="107">
        <v>0</v>
      </c>
      <c r="J409" s="107">
        <v>346477</v>
      </c>
      <c r="K409" s="36"/>
      <c r="L409" s="225" t="s">
        <v>2343</v>
      </c>
      <c r="M409" s="99"/>
      <c r="N409" s="79"/>
      <c r="O409" s="46"/>
      <c r="P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3"/>
        <v>4203598</v>
      </c>
      <c r="G410" s="107">
        <v>1801760</v>
      </c>
      <c r="H410" s="107">
        <v>1036878</v>
      </c>
      <c r="I410" s="107">
        <v>115000</v>
      </c>
      <c r="J410" s="107">
        <v>1249960</v>
      </c>
      <c r="K410" s="36"/>
      <c r="L410" s="225" t="s">
        <v>2343</v>
      </c>
      <c r="M410" s="99"/>
      <c r="N410" s="100"/>
      <c r="O410" s="46"/>
      <c r="P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 t="s">
        <v>9</v>
      </c>
      <c r="G411" s="106" t="s">
        <v>9</v>
      </c>
      <c r="H411" s="106" t="s">
        <v>9</v>
      </c>
      <c r="I411" s="106" t="s">
        <v>9</v>
      </c>
      <c r="J411" s="106" t="s">
        <v>9</v>
      </c>
      <c r="K411" s="36"/>
      <c r="L411" s="226" t="s">
        <v>9</v>
      </c>
      <c r="M411" s="99"/>
      <c r="N411" s="100"/>
      <c r="O411" s="46"/>
      <c r="P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aca="true" t="shared" si="14" ref="F412:F443">G412+H412+I412+J412</f>
        <v>572626</v>
      </c>
      <c r="G412" s="107">
        <v>0</v>
      </c>
      <c r="H412" s="107">
        <v>404516</v>
      </c>
      <c r="I412" s="107">
        <v>0</v>
      </c>
      <c r="J412" s="107">
        <v>168110</v>
      </c>
      <c r="K412" s="36"/>
      <c r="L412" s="225" t="s">
        <v>2343</v>
      </c>
      <c r="M412" s="99"/>
      <c r="N412" s="79"/>
      <c r="O412" s="46"/>
      <c r="P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4"/>
        <v>2593046</v>
      </c>
      <c r="G413" s="107">
        <v>588351</v>
      </c>
      <c r="H413" s="107">
        <v>919460</v>
      </c>
      <c r="I413" s="107">
        <v>0</v>
      </c>
      <c r="J413" s="107">
        <v>1085235</v>
      </c>
      <c r="K413" s="36"/>
      <c r="L413" s="225" t="s">
        <v>2343</v>
      </c>
      <c r="M413" s="99"/>
      <c r="N413" s="100"/>
      <c r="O413" s="46"/>
      <c r="P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4"/>
        <v>813062</v>
      </c>
      <c r="G414" s="107">
        <v>0</v>
      </c>
      <c r="H414" s="107">
        <v>780912</v>
      </c>
      <c r="I414" s="107">
        <v>0</v>
      </c>
      <c r="J414" s="107">
        <v>32150</v>
      </c>
      <c r="K414" s="36"/>
      <c r="L414" s="225" t="s">
        <v>2343</v>
      </c>
      <c r="M414" s="99"/>
      <c r="N414" s="79"/>
      <c r="O414" s="46"/>
      <c r="P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4"/>
        <v>3670481</v>
      </c>
      <c r="G415" s="107">
        <v>368000</v>
      </c>
      <c r="H415" s="107">
        <v>616312</v>
      </c>
      <c r="I415" s="107">
        <v>2000000</v>
      </c>
      <c r="J415" s="107">
        <v>686169</v>
      </c>
      <c r="K415" s="36"/>
      <c r="L415" s="225" t="s">
        <v>2348</v>
      </c>
      <c r="M415" s="99"/>
      <c r="N415" s="79"/>
      <c r="O415" s="46"/>
      <c r="P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4"/>
        <v>1287932</v>
      </c>
      <c r="G416" s="107">
        <v>485000</v>
      </c>
      <c r="H416" s="107">
        <v>362376</v>
      </c>
      <c r="I416" s="107">
        <v>0</v>
      </c>
      <c r="J416" s="107">
        <v>440556</v>
      </c>
      <c r="K416" s="36"/>
      <c r="L416" s="225" t="s">
        <v>2343</v>
      </c>
      <c r="M416" s="99"/>
      <c r="N416" s="79"/>
      <c r="O416" s="46"/>
      <c r="P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4"/>
        <v>3914450</v>
      </c>
      <c r="G417" s="107">
        <v>4500</v>
      </c>
      <c r="H417" s="107">
        <v>376616</v>
      </c>
      <c r="I417" s="107">
        <v>0</v>
      </c>
      <c r="J417" s="107">
        <v>3533334</v>
      </c>
      <c r="K417" s="36"/>
      <c r="L417" s="225" t="s">
        <v>2348</v>
      </c>
      <c r="M417" s="99"/>
      <c r="N417" s="79"/>
      <c r="O417" s="46"/>
      <c r="P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4"/>
        <v>570907</v>
      </c>
      <c r="G418" s="107">
        <v>0</v>
      </c>
      <c r="H418" s="107">
        <v>567407</v>
      </c>
      <c r="I418" s="107">
        <v>3500</v>
      </c>
      <c r="J418" s="107">
        <v>0</v>
      </c>
      <c r="K418" s="36"/>
      <c r="L418" s="225" t="s">
        <v>2343</v>
      </c>
      <c r="M418" s="99"/>
      <c r="N418" s="79"/>
      <c r="O418" s="46"/>
      <c r="P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4"/>
        <v>803434</v>
      </c>
      <c r="G419" s="107">
        <v>0</v>
      </c>
      <c r="H419" s="107">
        <v>751108</v>
      </c>
      <c r="I419" s="107">
        <v>0</v>
      </c>
      <c r="J419" s="107">
        <v>52326</v>
      </c>
      <c r="K419" s="36"/>
      <c r="L419" s="225" t="s">
        <v>2343</v>
      </c>
      <c r="M419" s="99"/>
      <c r="N419" s="100"/>
      <c r="O419" s="46"/>
      <c r="P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4"/>
        <v>722413</v>
      </c>
      <c r="G420" s="107">
        <v>0</v>
      </c>
      <c r="H420" s="107">
        <v>495663</v>
      </c>
      <c r="I420" s="107">
        <v>0</v>
      </c>
      <c r="J420" s="107">
        <v>226750</v>
      </c>
      <c r="K420" s="36"/>
      <c r="L420" s="225" t="s">
        <v>2343</v>
      </c>
      <c r="M420" s="99"/>
      <c r="N420" s="100"/>
      <c r="O420" s="46"/>
      <c r="P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4"/>
        <v>226871</v>
      </c>
      <c r="G421" s="107">
        <v>0</v>
      </c>
      <c r="H421" s="107">
        <v>204729</v>
      </c>
      <c r="I421" s="107">
        <v>0</v>
      </c>
      <c r="J421" s="107">
        <v>22142</v>
      </c>
      <c r="K421" s="36"/>
      <c r="L421" s="225" t="s">
        <v>2343</v>
      </c>
      <c r="M421" s="99"/>
      <c r="N421" s="79"/>
      <c r="O421" s="46"/>
      <c r="P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4"/>
        <v>4602751</v>
      </c>
      <c r="G422" s="107">
        <v>361500</v>
      </c>
      <c r="H422" s="107">
        <v>225784</v>
      </c>
      <c r="I422" s="107">
        <v>0</v>
      </c>
      <c r="J422" s="107">
        <v>4015467</v>
      </c>
      <c r="K422" s="36"/>
      <c r="L422" s="225" t="s">
        <v>2343</v>
      </c>
      <c r="M422" s="99"/>
      <c r="N422" s="79"/>
      <c r="O422" s="46"/>
      <c r="P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4"/>
        <v>621136</v>
      </c>
      <c r="G423" s="107">
        <v>267500</v>
      </c>
      <c r="H423" s="107">
        <v>341686</v>
      </c>
      <c r="I423" s="107">
        <v>0</v>
      </c>
      <c r="J423" s="107">
        <v>11950</v>
      </c>
      <c r="K423" s="36"/>
      <c r="L423" s="225" t="s">
        <v>2343</v>
      </c>
      <c r="M423" s="99"/>
      <c r="N423" s="79"/>
      <c r="O423" s="46"/>
      <c r="P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4"/>
        <v>696168</v>
      </c>
      <c r="G424" s="107">
        <v>0</v>
      </c>
      <c r="H424" s="107">
        <v>694168</v>
      </c>
      <c r="I424" s="107">
        <v>0</v>
      </c>
      <c r="J424" s="107">
        <v>2000</v>
      </c>
      <c r="K424" s="36"/>
      <c r="L424" s="225" t="s">
        <v>2343</v>
      </c>
      <c r="M424" s="99"/>
      <c r="N424" s="79"/>
      <c r="O424" s="46"/>
      <c r="P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4"/>
        <v>274419</v>
      </c>
      <c r="G425" s="107">
        <v>3500</v>
      </c>
      <c r="H425" s="107">
        <v>270919</v>
      </c>
      <c r="I425" s="107">
        <v>0</v>
      </c>
      <c r="J425" s="107">
        <v>0</v>
      </c>
      <c r="K425" s="36"/>
      <c r="L425" s="225" t="s">
        <v>2348</v>
      </c>
      <c r="M425" s="99"/>
      <c r="N425" s="100"/>
      <c r="O425" s="46"/>
      <c r="P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4"/>
        <v>885475</v>
      </c>
      <c r="G426" s="107">
        <v>7310</v>
      </c>
      <c r="H426" s="107">
        <v>517700</v>
      </c>
      <c r="I426" s="107">
        <v>100025</v>
      </c>
      <c r="J426" s="107">
        <v>260440</v>
      </c>
      <c r="K426" s="36"/>
      <c r="L426" s="225" t="s">
        <v>2343</v>
      </c>
      <c r="M426" s="99"/>
      <c r="N426" s="100"/>
      <c r="O426" s="46"/>
      <c r="P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4"/>
        <v>8251279</v>
      </c>
      <c r="G427" s="107">
        <v>3871575</v>
      </c>
      <c r="H427" s="107">
        <v>2005839</v>
      </c>
      <c r="I427" s="107">
        <v>1700000</v>
      </c>
      <c r="J427" s="107">
        <v>673865</v>
      </c>
      <c r="K427" s="36"/>
      <c r="L427" s="225" t="s">
        <v>2348</v>
      </c>
      <c r="M427" s="99"/>
      <c r="N427" s="100"/>
      <c r="O427" s="46"/>
      <c r="P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4"/>
        <v>536095</v>
      </c>
      <c r="G428" s="107">
        <v>0</v>
      </c>
      <c r="H428" s="107">
        <v>516095</v>
      </c>
      <c r="I428" s="107">
        <v>0</v>
      </c>
      <c r="J428" s="107">
        <v>20000</v>
      </c>
      <c r="K428" s="36"/>
      <c r="L428" s="225" t="s">
        <v>2343</v>
      </c>
      <c r="M428" s="99"/>
      <c r="N428" s="100"/>
      <c r="O428" s="46"/>
      <c r="P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4"/>
        <v>2861127</v>
      </c>
      <c r="G429" s="107">
        <v>1216906</v>
      </c>
      <c r="H429" s="107">
        <v>815348</v>
      </c>
      <c r="I429" s="107">
        <v>0</v>
      </c>
      <c r="J429" s="107">
        <v>828873</v>
      </c>
      <c r="K429" s="36"/>
      <c r="L429" s="225" t="s">
        <v>2343</v>
      </c>
      <c r="M429" s="99"/>
      <c r="N429" s="100"/>
      <c r="O429" s="46"/>
      <c r="P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4"/>
        <v>257769</v>
      </c>
      <c r="G430" s="107">
        <v>0</v>
      </c>
      <c r="H430" s="107">
        <v>184769</v>
      </c>
      <c r="I430" s="107">
        <v>0</v>
      </c>
      <c r="J430" s="107">
        <v>73000</v>
      </c>
      <c r="K430" s="36"/>
      <c r="L430" s="225" t="s">
        <v>2343</v>
      </c>
      <c r="M430" s="99"/>
      <c r="N430" s="100"/>
      <c r="O430" s="46"/>
      <c r="P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4"/>
        <v>1002138</v>
      </c>
      <c r="G431" s="107">
        <v>473625</v>
      </c>
      <c r="H431" s="107">
        <v>509308</v>
      </c>
      <c r="I431" s="107">
        <v>0</v>
      </c>
      <c r="J431" s="107">
        <v>19205</v>
      </c>
      <c r="K431" s="36"/>
      <c r="L431" s="225" t="s">
        <v>2348</v>
      </c>
      <c r="M431" s="99"/>
      <c r="N431" s="79"/>
      <c r="O431" s="46"/>
      <c r="P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4"/>
        <v>5099889</v>
      </c>
      <c r="G432" s="107">
        <v>1537200</v>
      </c>
      <c r="H432" s="107">
        <v>626227</v>
      </c>
      <c r="I432" s="107">
        <v>2551515</v>
      </c>
      <c r="J432" s="107">
        <v>384947</v>
      </c>
      <c r="K432" s="36"/>
      <c r="L432" s="225" t="s">
        <v>2343</v>
      </c>
      <c r="M432" s="99"/>
      <c r="N432" s="100"/>
      <c r="O432" s="46"/>
      <c r="P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4"/>
        <v>138950</v>
      </c>
      <c r="G433" s="107">
        <v>0</v>
      </c>
      <c r="H433" s="107">
        <v>92450</v>
      </c>
      <c r="I433" s="107">
        <v>0</v>
      </c>
      <c r="J433" s="107">
        <v>46500</v>
      </c>
      <c r="K433" s="36"/>
      <c r="L433" s="225" t="s">
        <v>2343</v>
      </c>
      <c r="M433" s="99"/>
      <c r="N433" s="100"/>
      <c r="O433" s="46"/>
      <c r="P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4"/>
        <v>2907651</v>
      </c>
      <c r="G434" s="107">
        <v>163351</v>
      </c>
      <c r="H434" s="107">
        <v>1527965</v>
      </c>
      <c r="I434" s="107">
        <v>0</v>
      </c>
      <c r="J434" s="107">
        <v>1216335</v>
      </c>
      <c r="K434" s="36"/>
      <c r="L434" s="225" t="s">
        <v>2343</v>
      </c>
      <c r="M434" s="99"/>
      <c r="N434" s="100"/>
      <c r="O434" s="46"/>
      <c r="P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4"/>
        <v>682356</v>
      </c>
      <c r="G435" s="107">
        <v>0</v>
      </c>
      <c r="H435" s="107">
        <v>619331</v>
      </c>
      <c r="I435" s="107">
        <v>0</v>
      </c>
      <c r="J435" s="107">
        <v>63025</v>
      </c>
      <c r="K435" s="36"/>
      <c r="L435" s="225" t="s">
        <v>2348</v>
      </c>
      <c r="M435" s="99"/>
      <c r="N435" s="100"/>
      <c r="O435" s="46"/>
      <c r="P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4"/>
        <v>2054789</v>
      </c>
      <c r="G436" s="107">
        <v>437200</v>
      </c>
      <c r="H436" s="107">
        <v>1038186</v>
      </c>
      <c r="I436" s="107">
        <v>8503</v>
      </c>
      <c r="J436" s="107">
        <v>570900</v>
      </c>
      <c r="K436" s="36"/>
      <c r="L436" s="225" t="s">
        <v>2348</v>
      </c>
      <c r="M436" s="99"/>
      <c r="N436" s="79"/>
      <c r="O436" s="46"/>
      <c r="P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4"/>
        <v>3630420</v>
      </c>
      <c r="G437" s="107">
        <v>1062175</v>
      </c>
      <c r="H437" s="107">
        <v>993861</v>
      </c>
      <c r="I437" s="107">
        <v>0</v>
      </c>
      <c r="J437" s="107">
        <v>1574384</v>
      </c>
      <c r="K437" s="36"/>
      <c r="L437" s="225" t="s">
        <v>2343</v>
      </c>
      <c r="M437" s="99"/>
      <c r="N437" s="100"/>
      <c r="O437" s="46"/>
      <c r="P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4"/>
        <v>37292</v>
      </c>
      <c r="G438" s="107">
        <v>0</v>
      </c>
      <c r="H438" s="107">
        <v>37292</v>
      </c>
      <c r="I438" s="107">
        <v>0</v>
      </c>
      <c r="J438" s="107">
        <v>0</v>
      </c>
      <c r="K438" s="63"/>
      <c r="L438" s="225" t="s">
        <v>2343</v>
      </c>
      <c r="M438" s="99"/>
      <c r="N438" s="100"/>
      <c r="O438" s="46"/>
      <c r="P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4"/>
        <v>423942</v>
      </c>
      <c r="G439" s="107">
        <v>0</v>
      </c>
      <c r="H439" s="107">
        <v>133910</v>
      </c>
      <c r="I439" s="107">
        <v>189100</v>
      </c>
      <c r="J439" s="107">
        <v>100932</v>
      </c>
      <c r="K439" s="36"/>
      <c r="L439" s="225" t="s">
        <v>2343</v>
      </c>
      <c r="M439" s="99"/>
      <c r="N439" s="100"/>
      <c r="O439" s="46"/>
      <c r="P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4"/>
        <v>10184540</v>
      </c>
      <c r="G440" s="107">
        <v>27000</v>
      </c>
      <c r="H440" s="107">
        <v>8582311</v>
      </c>
      <c r="I440" s="107">
        <v>40200</v>
      </c>
      <c r="J440" s="107">
        <v>1535029</v>
      </c>
      <c r="K440" s="36"/>
      <c r="L440" s="225" t="s">
        <v>2348</v>
      </c>
      <c r="M440" s="99"/>
      <c r="N440" s="100"/>
      <c r="O440" s="46"/>
      <c r="P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4"/>
        <v>1820574</v>
      </c>
      <c r="G441" s="107">
        <v>199950</v>
      </c>
      <c r="H441" s="107">
        <v>780034</v>
      </c>
      <c r="I441" s="107">
        <v>0</v>
      </c>
      <c r="J441" s="107">
        <v>840590</v>
      </c>
      <c r="K441" s="36"/>
      <c r="L441" s="225" t="s">
        <v>2343</v>
      </c>
      <c r="M441" s="99"/>
      <c r="N441" s="100"/>
      <c r="O441" s="46"/>
      <c r="P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4"/>
        <v>38322</v>
      </c>
      <c r="G442" s="107">
        <v>0</v>
      </c>
      <c r="H442" s="107">
        <v>38322</v>
      </c>
      <c r="I442" s="107">
        <v>0</v>
      </c>
      <c r="J442" s="107">
        <v>0</v>
      </c>
      <c r="K442" s="36"/>
      <c r="L442" s="225" t="s">
        <v>2343</v>
      </c>
      <c r="M442" s="99"/>
      <c r="N442" s="100"/>
      <c r="O442" s="46"/>
      <c r="P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4"/>
        <v>1065297</v>
      </c>
      <c r="G443" s="107">
        <v>0</v>
      </c>
      <c r="H443" s="107">
        <v>709297</v>
      </c>
      <c r="I443" s="107">
        <v>0</v>
      </c>
      <c r="J443" s="107">
        <v>356000</v>
      </c>
      <c r="K443" s="36"/>
      <c r="L443" s="225" t="s">
        <v>2343</v>
      </c>
      <c r="M443" s="99"/>
      <c r="N443" s="100"/>
      <c r="O443" s="46"/>
      <c r="P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5" ref="F444:F475">G444+H444+I444+J444</f>
        <v>170292</v>
      </c>
      <c r="G444" s="107">
        <v>0</v>
      </c>
      <c r="H444" s="107">
        <v>170292</v>
      </c>
      <c r="I444" s="107">
        <v>0</v>
      </c>
      <c r="J444" s="107">
        <v>0</v>
      </c>
      <c r="K444" s="36"/>
      <c r="L444" s="225" t="s">
        <v>2343</v>
      </c>
      <c r="M444" s="99"/>
      <c r="N444" s="100"/>
      <c r="O444" s="46"/>
      <c r="P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5"/>
        <v>296826</v>
      </c>
      <c r="G445" s="107">
        <v>0</v>
      </c>
      <c r="H445" s="107">
        <v>106226</v>
      </c>
      <c r="I445" s="107">
        <v>190000</v>
      </c>
      <c r="J445" s="107">
        <v>600</v>
      </c>
      <c r="K445" s="36"/>
      <c r="L445" s="225" t="s">
        <v>2348</v>
      </c>
      <c r="M445" s="99"/>
      <c r="N445" s="100"/>
      <c r="O445" s="46"/>
      <c r="P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5"/>
        <v>608002</v>
      </c>
      <c r="G446" s="107">
        <v>400500</v>
      </c>
      <c r="H446" s="107">
        <v>117952</v>
      </c>
      <c r="I446" s="107">
        <v>0</v>
      </c>
      <c r="J446" s="107">
        <v>89550</v>
      </c>
      <c r="K446" s="36"/>
      <c r="L446" s="225" t="s">
        <v>2343</v>
      </c>
      <c r="M446" s="99"/>
      <c r="N446" s="100"/>
      <c r="O446" s="46"/>
      <c r="P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5"/>
        <v>2430796</v>
      </c>
      <c r="G447" s="107">
        <v>2180700</v>
      </c>
      <c r="H447" s="107">
        <v>246596</v>
      </c>
      <c r="I447" s="107">
        <v>0</v>
      </c>
      <c r="J447" s="107">
        <v>3500</v>
      </c>
      <c r="K447" s="36"/>
      <c r="L447" s="225" t="s">
        <v>2343</v>
      </c>
      <c r="M447" s="99"/>
      <c r="N447" s="100"/>
      <c r="O447" s="46"/>
      <c r="P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5"/>
        <v>285359</v>
      </c>
      <c r="G448" s="107">
        <v>0</v>
      </c>
      <c r="H448" s="107">
        <v>281159</v>
      </c>
      <c r="I448" s="107">
        <v>0</v>
      </c>
      <c r="J448" s="107">
        <v>4200</v>
      </c>
      <c r="K448" s="36"/>
      <c r="L448" s="225" t="s">
        <v>2343</v>
      </c>
      <c r="M448" s="99"/>
      <c r="N448" s="100"/>
      <c r="O448" s="46"/>
      <c r="P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5"/>
        <v>2838409</v>
      </c>
      <c r="G449" s="107">
        <v>1130400</v>
      </c>
      <c r="H449" s="107">
        <v>1703009</v>
      </c>
      <c r="I449" s="107">
        <v>0</v>
      </c>
      <c r="J449" s="107">
        <v>5000</v>
      </c>
      <c r="K449" s="36"/>
      <c r="L449" s="225" t="s">
        <v>2348</v>
      </c>
      <c r="M449" s="99"/>
      <c r="N449" s="100"/>
      <c r="O449" s="46"/>
      <c r="P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5"/>
        <v>5428769</v>
      </c>
      <c r="G450" s="107">
        <v>2319425</v>
      </c>
      <c r="H450" s="107">
        <v>2068730</v>
      </c>
      <c r="I450" s="107">
        <v>0</v>
      </c>
      <c r="J450" s="107">
        <v>1040614</v>
      </c>
      <c r="K450" s="36"/>
      <c r="L450" s="225" t="s">
        <v>2343</v>
      </c>
      <c r="M450" s="99"/>
      <c r="N450" s="100"/>
      <c r="O450" s="46"/>
      <c r="P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5"/>
        <v>10954281</v>
      </c>
      <c r="G451" s="107">
        <v>4338403</v>
      </c>
      <c r="H451" s="107">
        <v>3837740</v>
      </c>
      <c r="I451" s="107">
        <v>1228895</v>
      </c>
      <c r="J451" s="107">
        <v>1549243</v>
      </c>
      <c r="K451" s="36"/>
      <c r="L451" s="225" t="s">
        <v>2343</v>
      </c>
      <c r="M451" s="99"/>
      <c r="N451" s="79"/>
      <c r="O451" s="46"/>
      <c r="P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5"/>
        <v>120201</v>
      </c>
      <c r="G452" s="107">
        <v>46401</v>
      </c>
      <c r="H452" s="107">
        <v>31300</v>
      </c>
      <c r="I452" s="107">
        <v>0</v>
      </c>
      <c r="J452" s="107">
        <v>42500</v>
      </c>
      <c r="K452" s="36"/>
      <c r="L452" s="225" t="s">
        <v>2343</v>
      </c>
      <c r="M452" s="99"/>
      <c r="N452" s="100"/>
      <c r="O452" s="46"/>
      <c r="P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5"/>
        <v>356267</v>
      </c>
      <c r="G453" s="107">
        <v>204929</v>
      </c>
      <c r="H453" s="107">
        <v>151338</v>
      </c>
      <c r="I453" s="107">
        <v>0</v>
      </c>
      <c r="J453" s="107">
        <v>0</v>
      </c>
      <c r="K453" s="36"/>
      <c r="L453" s="225" t="s">
        <v>2343</v>
      </c>
      <c r="M453" s="99"/>
      <c r="N453" s="100"/>
      <c r="O453" s="46"/>
      <c r="P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5"/>
        <v>66425</v>
      </c>
      <c r="G454" s="107">
        <v>0</v>
      </c>
      <c r="H454" s="107">
        <v>66425</v>
      </c>
      <c r="I454" s="107">
        <v>0</v>
      </c>
      <c r="J454" s="107">
        <v>0</v>
      </c>
      <c r="K454" s="36"/>
      <c r="L454" s="225" t="s">
        <v>2343</v>
      </c>
      <c r="M454" s="99"/>
      <c r="N454" s="100"/>
      <c r="O454" s="46"/>
      <c r="P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5"/>
        <v>3700500</v>
      </c>
      <c r="G455" s="107">
        <v>1843010</v>
      </c>
      <c r="H455" s="107">
        <v>1546507</v>
      </c>
      <c r="I455" s="107">
        <v>76001</v>
      </c>
      <c r="J455" s="107">
        <v>234982</v>
      </c>
      <c r="K455" s="36"/>
      <c r="L455" s="225" t="s">
        <v>2343</v>
      </c>
      <c r="M455" s="99"/>
      <c r="N455" s="100"/>
      <c r="O455" s="46"/>
      <c r="P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5"/>
        <v>3762774</v>
      </c>
      <c r="G456" s="107">
        <v>2593814</v>
      </c>
      <c r="H456" s="107">
        <v>814800</v>
      </c>
      <c r="I456" s="107">
        <v>0</v>
      </c>
      <c r="J456" s="107">
        <v>354160</v>
      </c>
      <c r="K456" s="36"/>
      <c r="L456" s="225" t="s">
        <v>2343</v>
      </c>
      <c r="M456" s="99"/>
      <c r="N456" s="79"/>
      <c r="O456" s="46"/>
      <c r="P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5"/>
        <v>171620</v>
      </c>
      <c r="G457" s="107">
        <v>0</v>
      </c>
      <c r="H457" s="107">
        <v>62427</v>
      </c>
      <c r="I457" s="107">
        <v>0</v>
      </c>
      <c r="J457" s="107">
        <v>109193</v>
      </c>
      <c r="K457" s="36"/>
      <c r="L457" s="225" t="s">
        <v>2343</v>
      </c>
      <c r="M457" s="99"/>
      <c r="N457" s="79"/>
      <c r="O457" s="46"/>
      <c r="P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5"/>
        <v>19611108</v>
      </c>
      <c r="G458" s="107">
        <v>11207741</v>
      </c>
      <c r="H458" s="107">
        <v>1375067</v>
      </c>
      <c r="I458" s="107">
        <v>3568335</v>
      </c>
      <c r="J458" s="107">
        <v>3459965</v>
      </c>
      <c r="K458" s="36"/>
      <c r="L458" s="225" t="s">
        <v>2343</v>
      </c>
      <c r="M458" s="99"/>
      <c r="N458" s="79"/>
      <c r="O458" s="46"/>
      <c r="P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5"/>
        <v>1662564</v>
      </c>
      <c r="G459" s="107">
        <v>1405100</v>
      </c>
      <c r="H459" s="107">
        <v>164734</v>
      </c>
      <c r="I459" s="107">
        <v>0</v>
      </c>
      <c r="J459" s="107">
        <v>92730</v>
      </c>
      <c r="K459" s="36"/>
      <c r="L459" s="225" t="s">
        <v>2343</v>
      </c>
      <c r="M459" s="99"/>
      <c r="N459" s="79"/>
      <c r="O459" s="46"/>
      <c r="P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5"/>
        <v>1914381</v>
      </c>
      <c r="G460" s="107">
        <v>1011550</v>
      </c>
      <c r="H460" s="107">
        <v>756876</v>
      </c>
      <c r="I460" s="107">
        <v>2500</v>
      </c>
      <c r="J460" s="107">
        <v>143455</v>
      </c>
      <c r="K460" s="36"/>
      <c r="L460" s="225" t="s">
        <v>2343</v>
      </c>
      <c r="M460" s="99"/>
      <c r="N460" s="100"/>
      <c r="O460" s="46"/>
      <c r="P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5"/>
        <v>8967152</v>
      </c>
      <c r="G461" s="107">
        <v>5291390</v>
      </c>
      <c r="H461" s="107">
        <v>2093762</v>
      </c>
      <c r="I461" s="107">
        <v>1582000</v>
      </c>
      <c r="J461" s="107">
        <v>0</v>
      </c>
      <c r="K461" s="36"/>
      <c r="L461" s="225" t="s">
        <v>2348</v>
      </c>
      <c r="M461" s="99"/>
      <c r="N461" s="100"/>
      <c r="O461" s="46"/>
      <c r="P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15"/>
        <v>1664387</v>
      </c>
      <c r="G462" s="107">
        <v>219564</v>
      </c>
      <c r="H462" s="107">
        <v>1332635</v>
      </c>
      <c r="I462" s="107">
        <v>25000</v>
      </c>
      <c r="J462" s="107">
        <v>87188</v>
      </c>
      <c r="K462" s="36"/>
      <c r="L462" s="225" t="s">
        <v>2343</v>
      </c>
      <c r="M462" s="99"/>
      <c r="N462" s="79"/>
      <c r="O462" s="46"/>
      <c r="P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15"/>
        <v>742617</v>
      </c>
      <c r="G463" s="107">
        <v>1</v>
      </c>
      <c r="H463" s="107">
        <v>698916</v>
      </c>
      <c r="I463" s="107">
        <v>0</v>
      </c>
      <c r="J463" s="107">
        <v>43700</v>
      </c>
      <c r="K463" s="36"/>
      <c r="L463" s="225" t="s">
        <v>2343</v>
      </c>
      <c r="M463" s="99"/>
      <c r="N463" s="100"/>
      <c r="O463" s="46"/>
      <c r="P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15"/>
        <v>757671</v>
      </c>
      <c r="G464" s="107">
        <v>223151</v>
      </c>
      <c r="H464" s="107">
        <v>442769</v>
      </c>
      <c r="I464" s="107">
        <v>4300</v>
      </c>
      <c r="J464" s="107">
        <v>87451</v>
      </c>
      <c r="K464" s="36"/>
      <c r="L464" s="225" t="s">
        <v>2348</v>
      </c>
      <c r="M464" s="99"/>
      <c r="N464" s="79"/>
      <c r="O464" s="46"/>
      <c r="P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15"/>
        <v>154951</v>
      </c>
      <c r="G465" s="107">
        <v>89560</v>
      </c>
      <c r="H465" s="107">
        <v>65391</v>
      </c>
      <c r="I465" s="107">
        <v>0</v>
      </c>
      <c r="J465" s="107">
        <v>0</v>
      </c>
      <c r="K465" s="36"/>
      <c r="L465" s="225" t="s">
        <v>2343</v>
      </c>
      <c r="M465" s="99"/>
      <c r="N465" s="79"/>
      <c r="O465" s="46"/>
      <c r="P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 t="s">
        <v>9</v>
      </c>
      <c r="G466" s="106" t="s">
        <v>9</v>
      </c>
      <c r="H466" s="106" t="s">
        <v>9</v>
      </c>
      <c r="I466" s="106" t="s">
        <v>9</v>
      </c>
      <c r="J466" s="106" t="s">
        <v>9</v>
      </c>
      <c r="K466" s="36"/>
      <c r="L466" s="226" t="s">
        <v>9</v>
      </c>
      <c r="M466" s="99"/>
      <c r="N466" s="79"/>
      <c r="O466" s="46"/>
      <c r="P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aca="true" t="shared" si="16" ref="F467:F498">G467+H467+I467+J467</f>
        <v>487097</v>
      </c>
      <c r="G467" s="107">
        <v>0</v>
      </c>
      <c r="H467" s="107">
        <v>122492</v>
      </c>
      <c r="I467" s="107">
        <v>23275</v>
      </c>
      <c r="J467" s="107">
        <v>341330</v>
      </c>
      <c r="K467" s="36"/>
      <c r="L467" s="225" t="s">
        <v>2343</v>
      </c>
      <c r="M467" s="99"/>
      <c r="N467" s="100"/>
      <c r="O467" s="46"/>
      <c r="P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16"/>
        <v>1202557</v>
      </c>
      <c r="G468" s="107">
        <v>45250</v>
      </c>
      <c r="H468" s="107">
        <v>1015427</v>
      </c>
      <c r="I468" s="107">
        <v>0</v>
      </c>
      <c r="J468" s="107">
        <v>141880</v>
      </c>
      <c r="K468" s="36"/>
      <c r="L468" s="225" t="s">
        <v>2343</v>
      </c>
      <c r="M468" s="99"/>
      <c r="N468" s="100"/>
      <c r="O468" s="46"/>
      <c r="P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16"/>
        <v>498485</v>
      </c>
      <c r="G469" s="107">
        <v>503</v>
      </c>
      <c r="H469" s="107">
        <v>482480</v>
      </c>
      <c r="I469" s="107">
        <v>0</v>
      </c>
      <c r="J469" s="107">
        <v>15502</v>
      </c>
      <c r="K469" s="36"/>
      <c r="L469" s="225" t="s">
        <v>2343</v>
      </c>
      <c r="M469" s="99"/>
      <c r="N469" s="100"/>
      <c r="O469" s="46"/>
      <c r="P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16"/>
        <v>115849</v>
      </c>
      <c r="G470" s="107">
        <v>0</v>
      </c>
      <c r="H470" s="107">
        <v>95749</v>
      </c>
      <c r="I470" s="107">
        <v>0</v>
      </c>
      <c r="J470" s="107">
        <v>20100</v>
      </c>
      <c r="K470" s="36"/>
      <c r="L470" s="225" t="s">
        <v>2343</v>
      </c>
      <c r="M470" s="99"/>
      <c r="N470" s="100"/>
      <c r="O470" s="46"/>
      <c r="P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16"/>
        <v>323805</v>
      </c>
      <c r="G471" s="107">
        <v>110643</v>
      </c>
      <c r="H471" s="107">
        <v>213162</v>
      </c>
      <c r="I471" s="107">
        <v>0</v>
      </c>
      <c r="J471" s="107">
        <v>0</v>
      </c>
      <c r="K471" s="36"/>
      <c r="L471" s="225" t="s">
        <v>2343</v>
      </c>
      <c r="M471" s="99"/>
      <c r="N471" s="79"/>
      <c r="O471" s="46"/>
      <c r="P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16"/>
        <v>388820</v>
      </c>
      <c r="G472" s="107">
        <v>0</v>
      </c>
      <c r="H472" s="107">
        <v>331404</v>
      </c>
      <c r="I472" s="107">
        <v>45000</v>
      </c>
      <c r="J472" s="107">
        <v>12416</v>
      </c>
      <c r="K472" s="36"/>
      <c r="L472" s="225" t="s">
        <v>2348</v>
      </c>
      <c r="M472" s="99"/>
      <c r="N472" s="100"/>
      <c r="O472" s="46"/>
      <c r="P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16"/>
        <v>101085</v>
      </c>
      <c r="G473" s="107">
        <v>0</v>
      </c>
      <c r="H473" s="107">
        <v>53260</v>
      </c>
      <c r="I473" s="107">
        <v>7925</v>
      </c>
      <c r="J473" s="107">
        <v>39900</v>
      </c>
      <c r="K473" s="36"/>
      <c r="L473" s="225" t="s">
        <v>2343</v>
      </c>
      <c r="M473" s="99"/>
      <c r="N473" s="79"/>
      <c r="O473" s="46"/>
      <c r="P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16"/>
        <v>4152663</v>
      </c>
      <c r="G474" s="107">
        <v>2422352</v>
      </c>
      <c r="H474" s="107">
        <v>1250830</v>
      </c>
      <c r="I474" s="107">
        <v>42002</v>
      </c>
      <c r="J474" s="107">
        <v>437479</v>
      </c>
      <c r="K474" s="36"/>
      <c r="L474" s="225" t="s">
        <v>2343</v>
      </c>
      <c r="M474" s="99"/>
      <c r="N474" s="100"/>
      <c r="O474" s="46"/>
      <c r="P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16"/>
        <v>2911499</v>
      </c>
      <c r="G475" s="107">
        <v>2785392</v>
      </c>
      <c r="H475" s="107">
        <v>123107</v>
      </c>
      <c r="I475" s="107">
        <v>0</v>
      </c>
      <c r="J475" s="107">
        <v>3000</v>
      </c>
      <c r="K475" s="36"/>
      <c r="L475" s="225" t="s">
        <v>2343</v>
      </c>
      <c r="M475" s="99"/>
      <c r="N475" s="100"/>
      <c r="O475" s="46"/>
      <c r="P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16"/>
        <v>136243</v>
      </c>
      <c r="G476" s="107">
        <v>0</v>
      </c>
      <c r="H476" s="107">
        <v>136243</v>
      </c>
      <c r="I476" s="107">
        <v>0</v>
      </c>
      <c r="J476" s="107">
        <v>0</v>
      </c>
      <c r="K476" s="36"/>
      <c r="L476" s="225" t="s">
        <v>2348</v>
      </c>
      <c r="M476" s="99"/>
      <c r="N476" s="79"/>
      <c r="O476" s="46"/>
      <c r="P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16"/>
        <v>6712072</v>
      </c>
      <c r="G477" s="107">
        <v>4955391</v>
      </c>
      <c r="H477" s="107">
        <v>1526680</v>
      </c>
      <c r="I477" s="107">
        <v>28251</v>
      </c>
      <c r="J477" s="107">
        <v>201750</v>
      </c>
      <c r="K477" s="36"/>
      <c r="L477" s="225" t="s">
        <v>2343</v>
      </c>
      <c r="M477" s="99"/>
      <c r="N477" s="79"/>
      <c r="O477" s="46"/>
      <c r="P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16"/>
        <v>299911</v>
      </c>
      <c r="G478" s="107">
        <v>0</v>
      </c>
      <c r="H478" s="107">
        <v>238311</v>
      </c>
      <c r="I478" s="107">
        <v>36500</v>
      </c>
      <c r="J478" s="107">
        <v>25100</v>
      </c>
      <c r="K478" s="36"/>
      <c r="L478" s="225" t="s">
        <v>2343</v>
      </c>
      <c r="M478" s="99"/>
      <c r="N478" s="79"/>
      <c r="O478" s="46"/>
      <c r="P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16"/>
        <v>8422691</v>
      </c>
      <c r="G479" s="107">
        <v>0</v>
      </c>
      <c r="H479" s="107">
        <v>3414886</v>
      </c>
      <c r="I479" s="107">
        <v>0</v>
      </c>
      <c r="J479" s="107">
        <v>5007805</v>
      </c>
      <c r="K479" s="36"/>
      <c r="L479" s="225" t="s">
        <v>2343</v>
      </c>
      <c r="M479" s="99"/>
      <c r="N479" s="79"/>
      <c r="O479" s="46"/>
      <c r="P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16"/>
        <v>115393</v>
      </c>
      <c r="G480" s="107">
        <v>0</v>
      </c>
      <c r="H480" s="107">
        <v>115393</v>
      </c>
      <c r="I480" s="107">
        <v>0</v>
      </c>
      <c r="J480" s="107">
        <v>0</v>
      </c>
      <c r="K480" s="36"/>
      <c r="L480" s="225" t="s">
        <v>2343</v>
      </c>
      <c r="M480" s="99"/>
      <c r="N480" s="100"/>
      <c r="O480" s="46"/>
      <c r="P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16"/>
        <v>1632192</v>
      </c>
      <c r="G481" s="107">
        <v>0</v>
      </c>
      <c r="H481" s="107">
        <v>1632192</v>
      </c>
      <c r="I481" s="107">
        <v>0</v>
      </c>
      <c r="J481" s="107">
        <v>0</v>
      </c>
      <c r="K481" s="36"/>
      <c r="L481" s="225" t="s">
        <v>2343</v>
      </c>
      <c r="M481" s="99"/>
      <c r="N481" s="79"/>
      <c r="O481" s="46"/>
      <c r="P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16"/>
        <v>5050608</v>
      </c>
      <c r="G482" s="107">
        <v>344650</v>
      </c>
      <c r="H482" s="107">
        <v>112236</v>
      </c>
      <c r="I482" s="107">
        <v>185000</v>
      </c>
      <c r="J482" s="107">
        <v>4408722</v>
      </c>
      <c r="K482" s="36"/>
      <c r="L482" s="225" t="s">
        <v>2348</v>
      </c>
      <c r="M482" s="99"/>
      <c r="N482" s="100"/>
      <c r="O482" s="46"/>
      <c r="P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16"/>
        <v>5283141</v>
      </c>
      <c r="G483" s="107">
        <v>0</v>
      </c>
      <c r="H483" s="107">
        <v>269441</v>
      </c>
      <c r="I483" s="107">
        <v>0</v>
      </c>
      <c r="J483" s="107">
        <v>5013700</v>
      </c>
      <c r="K483" s="36"/>
      <c r="L483" s="225" t="s">
        <v>2343</v>
      </c>
      <c r="M483" s="99"/>
      <c r="N483" s="79"/>
      <c r="O483" s="46"/>
      <c r="P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16"/>
        <v>4286170</v>
      </c>
      <c r="G484" s="107">
        <v>0</v>
      </c>
      <c r="H484" s="107">
        <v>2298071</v>
      </c>
      <c r="I484" s="107">
        <v>138500</v>
      </c>
      <c r="J484" s="107">
        <v>1849599</v>
      </c>
      <c r="K484" s="63"/>
      <c r="L484" s="225" t="s">
        <v>2343</v>
      </c>
      <c r="M484" s="99"/>
      <c r="N484" s="79"/>
      <c r="O484" s="46"/>
      <c r="P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16"/>
        <v>4347693</v>
      </c>
      <c r="G485" s="107">
        <v>0</v>
      </c>
      <c r="H485" s="107">
        <v>1591815</v>
      </c>
      <c r="I485" s="107">
        <v>0</v>
      </c>
      <c r="J485" s="107">
        <v>2755878</v>
      </c>
      <c r="K485" s="36"/>
      <c r="L485" s="225" t="s">
        <v>2343</v>
      </c>
      <c r="M485" s="99"/>
      <c r="N485" s="79"/>
      <c r="O485" s="46"/>
      <c r="P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16"/>
        <v>622287</v>
      </c>
      <c r="G486" s="107">
        <v>5800</v>
      </c>
      <c r="H486" s="107">
        <v>541133</v>
      </c>
      <c r="I486" s="107">
        <v>0</v>
      </c>
      <c r="J486" s="107">
        <v>75354</v>
      </c>
      <c r="K486" s="36"/>
      <c r="L486" s="225" t="s">
        <v>2343</v>
      </c>
      <c r="M486" s="99"/>
      <c r="N486" s="79"/>
      <c r="O486" s="46"/>
      <c r="P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16"/>
        <v>44799</v>
      </c>
      <c r="G487" s="107">
        <v>0</v>
      </c>
      <c r="H487" s="107">
        <v>41599</v>
      </c>
      <c r="I487" s="107">
        <v>0</v>
      </c>
      <c r="J487" s="107">
        <v>3200</v>
      </c>
      <c r="K487" s="36"/>
      <c r="L487" s="225" t="s">
        <v>2343</v>
      </c>
      <c r="M487" s="99"/>
      <c r="N487" s="100"/>
      <c r="O487" s="46"/>
      <c r="P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16"/>
        <v>583837</v>
      </c>
      <c r="G488" s="107">
        <v>0</v>
      </c>
      <c r="H488" s="107">
        <v>350849</v>
      </c>
      <c r="I488" s="107">
        <v>0</v>
      </c>
      <c r="J488" s="107">
        <v>232988</v>
      </c>
      <c r="K488" s="36"/>
      <c r="L488" s="225" t="s">
        <v>2348</v>
      </c>
      <c r="M488" s="99"/>
      <c r="N488" s="79"/>
      <c r="O488" s="46"/>
      <c r="P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16"/>
        <v>3281413</v>
      </c>
      <c r="G489" s="107">
        <v>231000</v>
      </c>
      <c r="H489" s="107">
        <v>430883</v>
      </c>
      <c r="I489" s="107">
        <v>0</v>
      </c>
      <c r="J489" s="107">
        <v>2619530</v>
      </c>
      <c r="K489" s="36"/>
      <c r="L489" s="225" t="s">
        <v>2343</v>
      </c>
      <c r="M489" s="99"/>
      <c r="N489" s="100"/>
      <c r="O489" s="46"/>
      <c r="P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16"/>
        <v>284697</v>
      </c>
      <c r="G490" s="107">
        <v>0</v>
      </c>
      <c r="H490" s="107">
        <v>258472</v>
      </c>
      <c r="I490" s="107">
        <v>0</v>
      </c>
      <c r="J490" s="107">
        <v>26225</v>
      </c>
      <c r="K490" s="36"/>
      <c r="L490" s="225" t="s">
        <v>2348</v>
      </c>
      <c r="M490" s="99"/>
      <c r="N490" s="100"/>
      <c r="O490" s="46"/>
      <c r="P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16"/>
        <v>27824157</v>
      </c>
      <c r="G491" s="107">
        <v>1</v>
      </c>
      <c r="H491" s="107">
        <v>2210957</v>
      </c>
      <c r="I491" s="107">
        <v>17522500</v>
      </c>
      <c r="J491" s="107">
        <v>8090699</v>
      </c>
      <c r="K491" s="36"/>
      <c r="L491" s="225" t="s">
        <v>2343</v>
      </c>
      <c r="M491" s="99"/>
      <c r="N491" s="79"/>
      <c r="O491" s="46"/>
      <c r="P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16"/>
        <v>1229705</v>
      </c>
      <c r="G492" s="107">
        <v>0</v>
      </c>
      <c r="H492" s="107">
        <v>1046793</v>
      </c>
      <c r="I492" s="107">
        <v>6500</v>
      </c>
      <c r="J492" s="107">
        <v>176412</v>
      </c>
      <c r="K492" s="36"/>
      <c r="L492" s="225" t="s">
        <v>2343</v>
      </c>
      <c r="M492" s="99"/>
      <c r="N492" s="100"/>
      <c r="O492" s="46"/>
      <c r="P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16"/>
        <v>990180</v>
      </c>
      <c r="G493" s="107">
        <v>0</v>
      </c>
      <c r="H493" s="107">
        <v>222903</v>
      </c>
      <c r="I493" s="107">
        <v>0</v>
      </c>
      <c r="J493" s="107">
        <v>767277</v>
      </c>
      <c r="K493" s="36"/>
      <c r="L493" s="225" t="s">
        <v>2343</v>
      </c>
      <c r="M493" s="99"/>
      <c r="N493" s="79"/>
      <c r="O493" s="46"/>
      <c r="P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16"/>
        <v>797404</v>
      </c>
      <c r="G494" s="107">
        <v>537300</v>
      </c>
      <c r="H494" s="107">
        <v>43800</v>
      </c>
      <c r="I494" s="107">
        <v>120000</v>
      </c>
      <c r="J494" s="107">
        <v>96304</v>
      </c>
      <c r="K494" s="36"/>
      <c r="L494" s="225" t="s">
        <v>2343</v>
      </c>
      <c r="M494" s="99"/>
      <c r="N494" s="100"/>
      <c r="O494" s="46"/>
      <c r="P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16"/>
        <v>42798</v>
      </c>
      <c r="G495" s="107">
        <v>0</v>
      </c>
      <c r="H495" s="107">
        <v>10986</v>
      </c>
      <c r="I495" s="107">
        <v>0</v>
      </c>
      <c r="J495" s="107">
        <v>31812</v>
      </c>
      <c r="K495" s="36"/>
      <c r="L495" s="225" t="s">
        <v>2348</v>
      </c>
      <c r="M495" s="99"/>
      <c r="N495" s="79"/>
      <c r="O495" s="46"/>
      <c r="P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16"/>
        <v>95104</v>
      </c>
      <c r="G496" s="107">
        <v>0</v>
      </c>
      <c r="H496" s="107">
        <v>15900</v>
      </c>
      <c r="I496" s="107">
        <v>0</v>
      </c>
      <c r="J496" s="107">
        <v>79204</v>
      </c>
      <c r="K496" s="36"/>
      <c r="L496" s="225" t="s">
        <v>2348</v>
      </c>
      <c r="M496" s="99"/>
      <c r="N496" s="79"/>
      <c r="O496" s="46"/>
      <c r="P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16"/>
        <v>87289</v>
      </c>
      <c r="G497" s="107">
        <v>29448</v>
      </c>
      <c r="H497" s="107">
        <v>34194</v>
      </c>
      <c r="I497" s="107">
        <v>23647</v>
      </c>
      <c r="J497" s="107">
        <v>0</v>
      </c>
      <c r="K497" s="36"/>
      <c r="L497" s="225" t="s">
        <v>2343</v>
      </c>
      <c r="M497" s="99"/>
      <c r="N497" s="79"/>
      <c r="O497" s="46"/>
      <c r="P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16"/>
        <v>121363</v>
      </c>
      <c r="G498" s="107">
        <v>0</v>
      </c>
      <c r="H498" s="107">
        <v>23563</v>
      </c>
      <c r="I498" s="107">
        <v>12000</v>
      </c>
      <c r="J498" s="107">
        <v>85800</v>
      </c>
      <c r="K498" s="36"/>
      <c r="L498" s="225" t="s">
        <v>2343</v>
      </c>
      <c r="M498" s="99"/>
      <c r="N498" s="79"/>
      <c r="O498" s="46"/>
      <c r="P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aca="true" t="shared" si="17" ref="F499:F530">G499+H499+I499+J499</f>
        <v>1264618</v>
      </c>
      <c r="G499" s="107">
        <v>119100</v>
      </c>
      <c r="H499" s="107">
        <v>76110</v>
      </c>
      <c r="I499" s="107">
        <v>33200</v>
      </c>
      <c r="J499" s="107">
        <v>1036208</v>
      </c>
      <c r="K499" s="36"/>
      <c r="L499" s="225" t="s">
        <v>2343</v>
      </c>
      <c r="M499" s="99"/>
      <c r="N499" s="100"/>
      <c r="O499" s="46"/>
      <c r="P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17"/>
        <v>59848</v>
      </c>
      <c r="G500" s="107">
        <v>0</v>
      </c>
      <c r="H500" s="107">
        <v>59598</v>
      </c>
      <c r="I500" s="107">
        <v>0</v>
      </c>
      <c r="J500" s="107">
        <v>250</v>
      </c>
      <c r="K500" s="36"/>
      <c r="L500" s="225" t="s">
        <v>2343</v>
      </c>
      <c r="M500" s="99"/>
      <c r="N500" s="79"/>
      <c r="O500" s="46"/>
      <c r="P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17"/>
        <v>1962728</v>
      </c>
      <c r="G501" s="107">
        <v>5500</v>
      </c>
      <c r="H501" s="107">
        <v>1468940</v>
      </c>
      <c r="I501" s="107">
        <v>417223</v>
      </c>
      <c r="J501" s="107">
        <v>71065</v>
      </c>
      <c r="K501" s="36"/>
      <c r="L501" s="225" t="s">
        <v>2343</v>
      </c>
      <c r="M501" s="99"/>
      <c r="N501" s="79"/>
      <c r="O501" s="46"/>
      <c r="P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17"/>
        <v>149972</v>
      </c>
      <c r="G502" s="107">
        <v>0</v>
      </c>
      <c r="H502" s="107">
        <v>57734</v>
      </c>
      <c r="I502" s="107">
        <v>2000</v>
      </c>
      <c r="J502" s="107">
        <v>90238</v>
      </c>
      <c r="K502" s="36"/>
      <c r="L502" s="225" t="s">
        <v>2348</v>
      </c>
      <c r="M502" s="99"/>
      <c r="N502" s="79"/>
      <c r="O502" s="46"/>
      <c r="P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17"/>
        <v>681814</v>
      </c>
      <c r="G503" s="107">
        <v>0</v>
      </c>
      <c r="H503" s="107">
        <v>37590</v>
      </c>
      <c r="I503" s="107">
        <v>444135</v>
      </c>
      <c r="J503" s="107">
        <v>200089</v>
      </c>
      <c r="K503" s="36"/>
      <c r="L503" s="225" t="s">
        <v>2348</v>
      </c>
      <c r="M503" s="99"/>
      <c r="N503" s="79"/>
      <c r="O503" s="46"/>
      <c r="P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17"/>
        <v>113559</v>
      </c>
      <c r="G504" s="107">
        <v>42364</v>
      </c>
      <c r="H504" s="107">
        <v>56195</v>
      </c>
      <c r="I504" s="107">
        <v>15000</v>
      </c>
      <c r="J504" s="107">
        <v>0</v>
      </c>
      <c r="K504" s="36"/>
      <c r="L504" s="225" t="s">
        <v>2343</v>
      </c>
      <c r="M504" s="99"/>
      <c r="N504" s="100"/>
      <c r="O504" s="46"/>
      <c r="P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17"/>
        <v>30626</v>
      </c>
      <c r="G505" s="107">
        <v>0</v>
      </c>
      <c r="H505" s="107">
        <v>26126</v>
      </c>
      <c r="I505" s="107">
        <v>0</v>
      </c>
      <c r="J505" s="107">
        <v>4500</v>
      </c>
      <c r="K505" s="36"/>
      <c r="L505" s="225" t="s">
        <v>2348</v>
      </c>
      <c r="M505" s="99"/>
      <c r="N505" s="79"/>
      <c r="O505" s="46"/>
      <c r="P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17"/>
        <v>12275293</v>
      </c>
      <c r="G506" s="107">
        <v>0</v>
      </c>
      <c r="H506" s="107">
        <v>263403</v>
      </c>
      <c r="I506" s="107">
        <v>0</v>
      </c>
      <c r="J506" s="107">
        <v>12011890</v>
      </c>
      <c r="K506" s="36"/>
      <c r="L506" s="225" t="s">
        <v>2343</v>
      </c>
      <c r="M506" s="99"/>
      <c r="N506" s="100"/>
      <c r="O506" s="46"/>
      <c r="P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17"/>
        <v>464083</v>
      </c>
      <c r="G507" s="107">
        <v>268398</v>
      </c>
      <c r="H507" s="107">
        <v>27218</v>
      </c>
      <c r="I507" s="107">
        <v>94268</v>
      </c>
      <c r="J507" s="107">
        <v>74199</v>
      </c>
      <c r="K507" s="36"/>
      <c r="L507" s="225" t="s">
        <v>2343</v>
      </c>
      <c r="M507" s="99"/>
      <c r="N507" s="79"/>
      <c r="O507" s="46"/>
      <c r="P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17"/>
        <v>219480</v>
      </c>
      <c r="G508" s="107">
        <v>0</v>
      </c>
      <c r="H508" s="107">
        <v>204430</v>
      </c>
      <c r="I508" s="107">
        <v>0</v>
      </c>
      <c r="J508" s="107">
        <v>15050</v>
      </c>
      <c r="K508" s="36"/>
      <c r="L508" s="225" t="s">
        <v>2343</v>
      </c>
      <c r="M508" s="99"/>
      <c r="N508" s="79"/>
      <c r="O508" s="46"/>
      <c r="P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17"/>
        <v>1246665</v>
      </c>
      <c r="G509" s="107">
        <v>0</v>
      </c>
      <c r="H509" s="107">
        <v>826465</v>
      </c>
      <c r="I509" s="107">
        <v>241800</v>
      </c>
      <c r="J509" s="107">
        <v>178400</v>
      </c>
      <c r="K509" s="36"/>
      <c r="L509" s="225" t="s">
        <v>2343</v>
      </c>
      <c r="M509" s="99"/>
      <c r="N509" s="79"/>
      <c r="O509" s="46"/>
      <c r="P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17"/>
        <v>5048706</v>
      </c>
      <c r="G510" s="107">
        <v>284650</v>
      </c>
      <c r="H510" s="107">
        <v>1599327</v>
      </c>
      <c r="I510" s="107">
        <v>0</v>
      </c>
      <c r="J510" s="107">
        <v>3164729</v>
      </c>
      <c r="K510" s="36"/>
      <c r="L510" s="225" t="s">
        <v>2348</v>
      </c>
      <c r="M510" s="99"/>
      <c r="N510" s="79"/>
      <c r="O510" s="46"/>
      <c r="P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17"/>
        <v>4809033</v>
      </c>
      <c r="G511" s="107">
        <v>341750</v>
      </c>
      <c r="H511" s="107">
        <v>1025583</v>
      </c>
      <c r="I511" s="107">
        <v>0</v>
      </c>
      <c r="J511" s="107">
        <v>3441700</v>
      </c>
      <c r="K511" s="36"/>
      <c r="L511" s="225" t="s">
        <v>2343</v>
      </c>
      <c r="M511" s="99"/>
      <c r="N511" s="79"/>
      <c r="O511" s="46"/>
      <c r="P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17"/>
        <v>3300</v>
      </c>
      <c r="G512" s="107">
        <v>0</v>
      </c>
      <c r="H512" s="107">
        <v>3300</v>
      </c>
      <c r="I512" s="107">
        <v>0</v>
      </c>
      <c r="J512" s="107">
        <v>0</v>
      </c>
      <c r="K512" s="36"/>
      <c r="L512" s="227" t="s">
        <v>2342</v>
      </c>
      <c r="M512" s="99"/>
      <c r="N512" s="79"/>
      <c r="O512" s="46"/>
      <c r="P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17"/>
        <v>2088818</v>
      </c>
      <c r="G513" s="107">
        <v>509000</v>
      </c>
      <c r="H513" s="107">
        <v>584826</v>
      </c>
      <c r="I513" s="107">
        <v>217401</v>
      </c>
      <c r="J513" s="107">
        <v>777591</v>
      </c>
      <c r="K513" s="36"/>
      <c r="L513" s="225" t="s">
        <v>2343</v>
      </c>
      <c r="M513" s="99"/>
      <c r="N513" s="79"/>
      <c r="O513" s="46"/>
      <c r="P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17"/>
        <v>7179766</v>
      </c>
      <c r="G514" s="107">
        <v>561002</v>
      </c>
      <c r="H514" s="107">
        <v>1773394</v>
      </c>
      <c r="I514" s="107">
        <v>1461900</v>
      </c>
      <c r="J514" s="107">
        <v>3383470</v>
      </c>
      <c r="K514" s="36"/>
      <c r="L514" s="225" t="s">
        <v>2343</v>
      </c>
      <c r="M514" s="99"/>
      <c r="N514" s="79"/>
      <c r="O514" s="46"/>
      <c r="P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17"/>
        <v>101513</v>
      </c>
      <c r="G515" s="107">
        <v>0</v>
      </c>
      <c r="H515" s="107">
        <v>99013</v>
      </c>
      <c r="I515" s="107">
        <v>0</v>
      </c>
      <c r="J515" s="107">
        <v>2500</v>
      </c>
      <c r="K515" s="36"/>
      <c r="L515" s="225" t="s">
        <v>2343</v>
      </c>
      <c r="M515" s="99"/>
      <c r="N515" s="100"/>
      <c r="O515" s="46"/>
      <c r="P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17"/>
        <v>11583655</v>
      </c>
      <c r="G516" s="107">
        <v>4654802</v>
      </c>
      <c r="H516" s="107">
        <v>2013201</v>
      </c>
      <c r="I516" s="107">
        <v>0</v>
      </c>
      <c r="J516" s="107">
        <v>4915652</v>
      </c>
      <c r="K516" s="36"/>
      <c r="L516" s="225" t="s">
        <v>2343</v>
      </c>
      <c r="M516" s="99"/>
      <c r="N516" s="79"/>
      <c r="O516" s="46"/>
      <c r="P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17"/>
        <v>353582</v>
      </c>
      <c r="G517" s="107">
        <v>0</v>
      </c>
      <c r="H517" s="107">
        <v>322582</v>
      </c>
      <c r="I517" s="107">
        <v>0</v>
      </c>
      <c r="J517" s="107">
        <v>31000</v>
      </c>
      <c r="K517" s="36"/>
      <c r="L517" s="225" t="s">
        <v>2348</v>
      </c>
      <c r="M517" s="99"/>
      <c r="N517" s="79"/>
      <c r="O517" s="46"/>
      <c r="P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17"/>
        <v>3679080</v>
      </c>
      <c r="G518" s="107">
        <v>1701263</v>
      </c>
      <c r="H518" s="107">
        <v>1728330</v>
      </c>
      <c r="I518" s="107">
        <v>94690</v>
      </c>
      <c r="J518" s="107">
        <v>154797</v>
      </c>
      <c r="K518" s="36"/>
      <c r="L518" s="225" t="s">
        <v>2348</v>
      </c>
      <c r="M518" s="99"/>
      <c r="N518" s="79"/>
      <c r="O518" s="46"/>
      <c r="P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17"/>
        <v>446005</v>
      </c>
      <c r="G519" s="107">
        <v>0</v>
      </c>
      <c r="H519" s="107">
        <v>407251</v>
      </c>
      <c r="I519" s="107">
        <v>0</v>
      </c>
      <c r="J519" s="107">
        <v>38754</v>
      </c>
      <c r="K519" s="36"/>
      <c r="L519" s="225" t="s">
        <v>2343</v>
      </c>
      <c r="M519" s="99"/>
      <c r="N519" s="79"/>
      <c r="O519" s="46"/>
      <c r="P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 t="s">
        <v>9</v>
      </c>
      <c r="G520" s="106" t="s">
        <v>9</v>
      </c>
      <c r="H520" s="106" t="s">
        <v>9</v>
      </c>
      <c r="I520" s="106" t="s">
        <v>9</v>
      </c>
      <c r="J520" s="106" t="s">
        <v>9</v>
      </c>
      <c r="K520" s="36"/>
      <c r="L520" s="226" t="s">
        <v>9</v>
      </c>
      <c r="M520" s="99"/>
      <c r="N520" s="79"/>
      <c r="O520" s="46"/>
      <c r="P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aca="true" t="shared" si="18" ref="F521:F551">G521+H521+I521+J521</f>
        <v>2604956</v>
      </c>
      <c r="G521" s="107">
        <v>947911</v>
      </c>
      <c r="H521" s="107">
        <v>1390081</v>
      </c>
      <c r="I521" s="107">
        <v>2</v>
      </c>
      <c r="J521" s="107">
        <v>266962</v>
      </c>
      <c r="K521" s="36"/>
      <c r="L521" s="225" t="s">
        <v>2348</v>
      </c>
      <c r="M521" s="99"/>
      <c r="N521" s="100"/>
      <c r="O521" s="46"/>
      <c r="P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18"/>
        <v>594129</v>
      </c>
      <c r="G522" s="107">
        <v>0</v>
      </c>
      <c r="H522" s="107">
        <v>553725</v>
      </c>
      <c r="I522" s="107">
        <v>3300</v>
      </c>
      <c r="J522" s="107">
        <v>37104</v>
      </c>
      <c r="K522" s="36"/>
      <c r="L522" s="225" t="s">
        <v>2348</v>
      </c>
      <c r="M522" s="99"/>
      <c r="N522" s="79"/>
      <c r="O522" s="46"/>
      <c r="P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18"/>
        <v>16200</v>
      </c>
      <c r="G523" s="107">
        <v>0</v>
      </c>
      <c r="H523" s="107">
        <v>13200</v>
      </c>
      <c r="I523" s="107">
        <v>0</v>
      </c>
      <c r="J523" s="107">
        <v>3000</v>
      </c>
      <c r="K523" s="36"/>
      <c r="L523" s="225" t="s">
        <v>2348</v>
      </c>
      <c r="M523" s="99"/>
      <c r="N523" s="79"/>
      <c r="O523" s="46"/>
      <c r="P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18"/>
        <v>2945043</v>
      </c>
      <c r="G524" s="107">
        <v>352000</v>
      </c>
      <c r="H524" s="107">
        <v>460539</v>
      </c>
      <c r="I524" s="107">
        <v>0</v>
      </c>
      <c r="J524" s="107">
        <v>2132504</v>
      </c>
      <c r="K524" s="36"/>
      <c r="L524" s="225" t="s">
        <v>2348</v>
      </c>
      <c r="M524" s="99"/>
      <c r="N524" s="79"/>
      <c r="O524" s="46"/>
      <c r="P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18"/>
        <v>54046</v>
      </c>
      <c r="G525" s="107">
        <v>0</v>
      </c>
      <c r="H525" s="107">
        <v>54046</v>
      </c>
      <c r="I525" s="107">
        <v>0</v>
      </c>
      <c r="J525" s="107">
        <v>0</v>
      </c>
      <c r="K525" s="36"/>
      <c r="L525" s="225" t="s">
        <v>2343</v>
      </c>
      <c r="M525" s="99"/>
      <c r="N525" s="100"/>
      <c r="O525" s="46"/>
      <c r="P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18"/>
        <v>8479599</v>
      </c>
      <c r="G526" s="107">
        <v>4582175</v>
      </c>
      <c r="H526" s="107">
        <v>357347</v>
      </c>
      <c r="I526" s="107">
        <v>0</v>
      </c>
      <c r="J526" s="107">
        <v>3540077</v>
      </c>
      <c r="K526" s="36"/>
      <c r="L526" s="225" t="s">
        <v>2348</v>
      </c>
      <c r="M526" s="99"/>
      <c r="N526" s="79"/>
      <c r="O526" s="46"/>
      <c r="P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18"/>
        <v>72275</v>
      </c>
      <c r="G527" s="107">
        <v>20000</v>
      </c>
      <c r="H527" s="107">
        <v>32375</v>
      </c>
      <c r="I527" s="107">
        <v>0</v>
      </c>
      <c r="J527" s="107">
        <v>19900</v>
      </c>
      <c r="K527" s="36"/>
      <c r="L527" s="225" t="s">
        <v>2348</v>
      </c>
      <c r="M527" s="99"/>
      <c r="N527" s="79"/>
      <c r="O527" s="46"/>
      <c r="P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18"/>
        <v>2776267</v>
      </c>
      <c r="G528" s="107">
        <v>1005000</v>
      </c>
      <c r="H528" s="107">
        <v>1227429</v>
      </c>
      <c r="I528" s="107">
        <v>385450</v>
      </c>
      <c r="J528" s="107">
        <v>158388</v>
      </c>
      <c r="K528" s="36"/>
      <c r="L528" s="225" t="s">
        <v>2343</v>
      </c>
      <c r="M528" s="99"/>
      <c r="N528" s="79"/>
      <c r="O528" s="46"/>
      <c r="P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18"/>
        <v>339555</v>
      </c>
      <c r="G529" s="107">
        <v>1000</v>
      </c>
      <c r="H529" s="107">
        <v>85555</v>
      </c>
      <c r="I529" s="107">
        <v>0</v>
      </c>
      <c r="J529" s="107">
        <v>253000</v>
      </c>
      <c r="K529" s="36"/>
      <c r="L529" s="225" t="s">
        <v>2343</v>
      </c>
      <c r="M529" s="99"/>
      <c r="N529" s="100"/>
      <c r="O529" s="46"/>
      <c r="P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18"/>
        <v>1800</v>
      </c>
      <c r="G530" s="107">
        <v>0</v>
      </c>
      <c r="H530" s="107">
        <v>1800</v>
      </c>
      <c r="I530" s="107">
        <v>0</v>
      </c>
      <c r="J530" s="107">
        <v>0</v>
      </c>
      <c r="K530" s="36"/>
      <c r="L530" s="225" t="s">
        <v>2348</v>
      </c>
      <c r="M530" s="99"/>
      <c r="N530" s="100"/>
      <c r="O530" s="46"/>
      <c r="P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18"/>
        <v>754230</v>
      </c>
      <c r="G531" s="107">
        <v>0</v>
      </c>
      <c r="H531" s="107">
        <v>202517</v>
      </c>
      <c r="I531" s="107">
        <v>31000</v>
      </c>
      <c r="J531" s="107">
        <v>520713</v>
      </c>
      <c r="K531" s="36"/>
      <c r="L531" s="225" t="s">
        <v>2343</v>
      </c>
      <c r="M531" s="99"/>
      <c r="N531" s="79"/>
      <c r="O531" s="46"/>
      <c r="P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18"/>
        <v>68199</v>
      </c>
      <c r="G532" s="107">
        <v>0</v>
      </c>
      <c r="H532" s="107">
        <v>56524</v>
      </c>
      <c r="I532" s="107">
        <v>0</v>
      </c>
      <c r="J532" s="107">
        <v>11675</v>
      </c>
      <c r="K532" s="36"/>
      <c r="L532" s="225" t="s">
        <v>2343</v>
      </c>
      <c r="M532" s="99"/>
      <c r="N532" s="79"/>
      <c r="O532" s="46"/>
      <c r="P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18"/>
        <v>395462</v>
      </c>
      <c r="G533" s="107">
        <v>23000</v>
      </c>
      <c r="H533" s="107">
        <v>345687</v>
      </c>
      <c r="I533" s="107">
        <v>4500</v>
      </c>
      <c r="J533" s="107">
        <v>22275</v>
      </c>
      <c r="K533" s="36"/>
      <c r="L533" s="225" t="s">
        <v>2343</v>
      </c>
      <c r="M533" s="99"/>
      <c r="N533" s="100"/>
      <c r="O533" s="46"/>
      <c r="P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18"/>
        <v>202171</v>
      </c>
      <c r="G534" s="107">
        <v>0</v>
      </c>
      <c r="H534" s="107">
        <v>63360</v>
      </c>
      <c r="I534" s="107">
        <v>25000</v>
      </c>
      <c r="J534" s="107">
        <v>113811</v>
      </c>
      <c r="K534" s="36"/>
      <c r="L534" s="225" t="s">
        <v>2343</v>
      </c>
      <c r="M534" s="99"/>
      <c r="N534" s="100"/>
      <c r="O534" s="46"/>
      <c r="P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18"/>
        <v>146842</v>
      </c>
      <c r="G535" s="107">
        <v>0</v>
      </c>
      <c r="H535" s="107">
        <v>145841</v>
      </c>
      <c r="I535" s="107">
        <v>0</v>
      </c>
      <c r="J535" s="107">
        <v>1001</v>
      </c>
      <c r="K535" s="36"/>
      <c r="L535" s="225" t="s">
        <v>2343</v>
      </c>
      <c r="M535" s="99"/>
      <c r="N535" s="100"/>
      <c r="O535" s="46"/>
      <c r="P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18"/>
        <v>108048</v>
      </c>
      <c r="G536" s="107">
        <v>0</v>
      </c>
      <c r="H536" s="107">
        <v>81567</v>
      </c>
      <c r="I536" s="107">
        <v>0</v>
      </c>
      <c r="J536" s="107">
        <v>26481</v>
      </c>
      <c r="K536" s="36"/>
      <c r="L536" s="225" t="s">
        <v>2343</v>
      </c>
      <c r="M536" s="99"/>
      <c r="N536" s="100"/>
      <c r="O536" s="46"/>
      <c r="P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18"/>
        <v>655327</v>
      </c>
      <c r="G537" s="107">
        <v>38800</v>
      </c>
      <c r="H537" s="107">
        <v>86610</v>
      </c>
      <c r="I537" s="107">
        <v>520000</v>
      </c>
      <c r="J537" s="107">
        <v>9917</v>
      </c>
      <c r="K537" s="36"/>
      <c r="L537" s="225" t="s">
        <v>2343</v>
      </c>
      <c r="M537" s="99"/>
      <c r="N537" s="100"/>
      <c r="O537" s="46"/>
      <c r="P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18"/>
        <v>575512</v>
      </c>
      <c r="G538" s="107">
        <v>480605</v>
      </c>
      <c r="H538" s="107">
        <v>73000</v>
      </c>
      <c r="I538" s="107">
        <v>6256</v>
      </c>
      <c r="J538" s="107">
        <v>15651</v>
      </c>
      <c r="K538" s="36"/>
      <c r="L538" s="225" t="s">
        <v>2343</v>
      </c>
      <c r="M538" s="99"/>
      <c r="N538" s="100"/>
      <c r="O538" s="46"/>
      <c r="P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18"/>
        <v>580815</v>
      </c>
      <c r="G539" s="107">
        <v>335150</v>
      </c>
      <c r="H539" s="107">
        <v>111685</v>
      </c>
      <c r="I539" s="107">
        <v>12000</v>
      </c>
      <c r="J539" s="107">
        <v>121980</v>
      </c>
      <c r="K539" s="36"/>
      <c r="L539" s="225" t="s">
        <v>2343</v>
      </c>
      <c r="M539" s="99"/>
      <c r="N539" s="100"/>
      <c r="O539" s="46"/>
      <c r="P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18"/>
        <v>369316</v>
      </c>
      <c r="G540" s="107">
        <v>2000</v>
      </c>
      <c r="H540" s="107">
        <v>355768</v>
      </c>
      <c r="I540" s="107">
        <v>0</v>
      </c>
      <c r="J540" s="107">
        <v>11548</v>
      </c>
      <c r="K540" s="36"/>
      <c r="L540" s="225" t="s">
        <v>2343</v>
      </c>
      <c r="M540" s="99"/>
      <c r="N540" s="79"/>
      <c r="O540" s="46"/>
      <c r="P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18"/>
        <v>2984163</v>
      </c>
      <c r="G541" s="107">
        <v>955692</v>
      </c>
      <c r="H541" s="107">
        <v>504942</v>
      </c>
      <c r="I541" s="107">
        <v>0</v>
      </c>
      <c r="J541" s="107">
        <v>1523529</v>
      </c>
      <c r="K541" s="36"/>
      <c r="L541" s="225" t="s">
        <v>2343</v>
      </c>
      <c r="M541" s="99"/>
      <c r="N541" s="79"/>
      <c r="O541" s="46"/>
      <c r="P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18"/>
        <v>227320</v>
      </c>
      <c r="G542" s="107">
        <v>0</v>
      </c>
      <c r="H542" s="107">
        <v>73510</v>
      </c>
      <c r="I542" s="107">
        <v>10500</v>
      </c>
      <c r="J542" s="107">
        <v>143310</v>
      </c>
      <c r="K542" s="36"/>
      <c r="L542" s="225" t="s">
        <v>2348</v>
      </c>
      <c r="M542" s="99"/>
      <c r="N542" s="79"/>
      <c r="O542" s="46"/>
      <c r="P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18"/>
        <v>224920</v>
      </c>
      <c r="G543" s="107">
        <v>0</v>
      </c>
      <c r="H543" s="107">
        <v>125920</v>
      </c>
      <c r="I543" s="107">
        <v>0</v>
      </c>
      <c r="J543" s="107">
        <v>99000</v>
      </c>
      <c r="K543" s="36"/>
      <c r="L543" s="225" t="s">
        <v>2343</v>
      </c>
      <c r="M543" s="99"/>
      <c r="N543" s="100"/>
      <c r="O543" s="46"/>
      <c r="P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18"/>
        <v>250114</v>
      </c>
      <c r="G544" s="107">
        <v>60000</v>
      </c>
      <c r="H544" s="107">
        <v>71703</v>
      </c>
      <c r="I544" s="107">
        <v>50960</v>
      </c>
      <c r="J544" s="107">
        <v>67451</v>
      </c>
      <c r="K544" s="36"/>
      <c r="L544" s="225" t="s">
        <v>2343</v>
      </c>
      <c r="M544" s="99"/>
      <c r="N544" s="100"/>
      <c r="O544" s="46"/>
      <c r="P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18"/>
        <v>46609</v>
      </c>
      <c r="G545" s="107">
        <v>0</v>
      </c>
      <c r="H545" s="107">
        <v>38017</v>
      </c>
      <c r="I545" s="107">
        <v>0</v>
      </c>
      <c r="J545" s="107">
        <v>8592</v>
      </c>
      <c r="K545" s="36"/>
      <c r="L545" s="225" t="s">
        <v>2343</v>
      </c>
      <c r="M545" s="99"/>
      <c r="N545" s="79"/>
      <c r="O545" s="46"/>
      <c r="P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18"/>
        <v>90901</v>
      </c>
      <c r="G546" s="107">
        <v>0</v>
      </c>
      <c r="H546" s="107">
        <v>70901</v>
      </c>
      <c r="I546" s="107">
        <v>0</v>
      </c>
      <c r="J546" s="107">
        <v>20000</v>
      </c>
      <c r="K546" s="36"/>
      <c r="L546" s="225" t="s">
        <v>2343</v>
      </c>
      <c r="M546" s="99"/>
      <c r="N546" s="100"/>
      <c r="O546" s="46"/>
      <c r="P546" s="100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18"/>
        <v>3543634</v>
      </c>
      <c r="G547" s="107">
        <v>0</v>
      </c>
      <c r="H547" s="107">
        <v>1224280</v>
      </c>
      <c r="I547" s="107">
        <v>0</v>
      </c>
      <c r="J547" s="107">
        <v>2319354</v>
      </c>
      <c r="K547" s="36"/>
      <c r="L547" s="225" t="s">
        <v>2348</v>
      </c>
      <c r="M547" s="99"/>
      <c r="N547" s="79"/>
      <c r="O547" s="46"/>
      <c r="P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18"/>
        <v>243948</v>
      </c>
      <c r="G548" s="107">
        <v>0</v>
      </c>
      <c r="H548" s="107">
        <v>243948</v>
      </c>
      <c r="I548" s="107">
        <v>0</v>
      </c>
      <c r="J548" s="107">
        <v>0</v>
      </c>
      <c r="K548" s="36"/>
      <c r="L548" s="225" t="s">
        <v>2343</v>
      </c>
      <c r="M548" s="99"/>
      <c r="N548" s="79"/>
      <c r="O548" s="46"/>
      <c r="P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18"/>
        <v>462668</v>
      </c>
      <c r="G549" s="107">
        <v>0</v>
      </c>
      <c r="H549" s="107">
        <v>120468</v>
      </c>
      <c r="I549" s="107">
        <v>4000</v>
      </c>
      <c r="J549" s="107">
        <v>338200</v>
      </c>
      <c r="K549" s="36"/>
      <c r="L549" s="225" t="s">
        <v>2343</v>
      </c>
      <c r="M549" s="99"/>
      <c r="N549" s="79"/>
      <c r="O549" s="46"/>
      <c r="P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18"/>
        <v>139613</v>
      </c>
      <c r="G550" s="107">
        <v>0</v>
      </c>
      <c r="H550" s="107">
        <v>33284</v>
      </c>
      <c r="I550" s="107">
        <v>3800</v>
      </c>
      <c r="J550" s="107">
        <v>102529</v>
      </c>
      <c r="K550" s="36"/>
      <c r="L550" s="225" t="s">
        <v>2343</v>
      </c>
      <c r="M550" s="99"/>
      <c r="N550" s="79"/>
      <c r="O550" s="46"/>
      <c r="P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18"/>
        <v>2623884</v>
      </c>
      <c r="G551" s="107">
        <v>0</v>
      </c>
      <c r="H551" s="107">
        <v>932683</v>
      </c>
      <c r="I551" s="107">
        <v>1595500</v>
      </c>
      <c r="J551" s="107">
        <v>95701</v>
      </c>
      <c r="K551" s="36"/>
      <c r="L551" s="225" t="s">
        <v>2348</v>
      </c>
      <c r="M551" s="99"/>
      <c r="N551" s="79"/>
      <c r="O551" s="46"/>
      <c r="P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 t="s">
        <v>9</v>
      </c>
      <c r="G552" s="106" t="s">
        <v>9</v>
      </c>
      <c r="H552" s="106" t="s">
        <v>9</v>
      </c>
      <c r="I552" s="106" t="s">
        <v>9</v>
      </c>
      <c r="J552" s="106" t="s">
        <v>9</v>
      </c>
      <c r="K552" s="36"/>
      <c r="L552" s="226" t="s">
        <v>9</v>
      </c>
      <c r="M552" s="99"/>
      <c r="N552" s="100"/>
      <c r="O552" s="46"/>
      <c r="P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aca="true" t="shared" si="19" ref="F553:F591">G553+H553+I553+J553</f>
        <v>293122</v>
      </c>
      <c r="G553" s="107">
        <v>1</v>
      </c>
      <c r="H553" s="107">
        <v>234324</v>
      </c>
      <c r="I553" s="107">
        <v>44297</v>
      </c>
      <c r="J553" s="107">
        <v>14500</v>
      </c>
      <c r="K553" s="36"/>
      <c r="L553" s="225" t="s">
        <v>2343</v>
      </c>
      <c r="M553" s="99"/>
      <c r="N553" s="79"/>
      <c r="O553" s="46"/>
      <c r="P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19"/>
        <v>1626210</v>
      </c>
      <c r="G554" s="107">
        <v>0</v>
      </c>
      <c r="H554" s="107">
        <v>1092684</v>
      </c>
      <c r="I554" s="107">
        <v>0</v>
      </c>
      <c r="J554" s="107">
        <v>533526</v>
      </c>
      <c r="K554" s="36"/>
      <c r="L554" s="225" t="s">
        <v>2348</v>
      </c>
      <c r="M554" s="99"/>
      <c r="N554" s="100"/>
      <c r="O554" s="46"/>
      <c r="P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19"/>
        <v>2444561</v>
      </c>
      <c r="G555" s="107">
        <v>875000</v>
      </c>
      <c r="H555" s="107">
        <v>724061</v>
      </c>
      <c r="I555" s="107">
        <v>0</v>
      </c>
      <c r="J555" s="107">
        <v>845500</v>
      </c>
      <c r="K555" s="36"/>
      <c r="L555" s="225" t="s">
        <v>2348</v>
      </c>
      <c r="M555" s="99"/>
      <c r="N555" s="79"/>
      <c r="O555" s="46"/>
      <c r="P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19"/>
        <v>1052946</v>
      </c>
      <c r="G556" s="107">
        <v>14000</v>
      </c>
      <c r="H556" s="107">
        <v>761096</v>
      </c>
      <c r="I556" s="107">
        <v>0</v>
      </c>
      <c r="J556" s="107">
        <v>277850</v>
      </c>
      <c r="K556" s="36"/>
      <c r="L556" s="225" t="s">
        <v>2343</v>
      </c>
      <c r="M556" s="99"/>
      <c r="N556" s="79"/>
      <c r="O556" s="46"/>
      <c r="P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19"/>
        <v>7943705</v>
      </c>
      <c r="G557" s="107">
        <v>3480682</v>
      </c>
      <c r="H557" s="107">
        <v>1287138</v>
      </c>
      <c r="I557" s="107">
        <v>0</v>
      </c>
      <c r="J557" s="107">
        <v>3175885</v>
      </c>
      <c r="K557" s="36"/>
      <c r="L557" s="225" t="s">
        <v>2348</v>
      </c>
      <c r="M557" s="99"/>
      <c r="N557" s="79"/>
      <c r="O557" s="46"/>
      <c r="P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19"/>
        <v>729450</v>
      </c>
      <c r="G558" s="107">
        <v>160000</v>
      </c>
      <c r="H558" s="107">
        <v>567450</v>
      </c>
      <c r="I558" s="107">
        <v>0</v>
      </c>
      <c r="J558" s="107">
        <v>2000</v>
      </c>
      <c r="K558" s="36"/>
      <c r="L558" s="225" t="s">
        <v>2343</v>
      </c>
      <c r="M558" s="99"/>
      <c r="N558" s="79"/>
      <c r="O558" s="46"/>
      <c r="P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19"/>
        <v>152047</v>
      </c>
      <c r="G559" s="107">
        <v>21800</v>
      </c>
      <c r="H559" s="107">
        <v>116547</v>
      </c>
      <c r="I559" s="107">
        <v>0</v>
      </c>
      <c r="J559" s="107">
        <v>13700</v>
      </c>
      <c r="K559" s="36"/>
      <c r="L559" s="225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19"/>
        <v>634336</v>
      </c>
      <c r="G560" s="107">
        <v>0</v>
      </c>
      <c r="H560" s="107">
        <v>434586</v>
      </c>
      <c r="I560" s="107">
        <v>0</v>
      </c>
      <c r="J560" s="107">
        <v>199750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19"/>
        <v>665212</v>
      </c>
      <c r="G561" s="107">
        <v>0</v>
      </c>
      <c r="H561" s="107">
        <v>245356</v>
      </c>
      <c r="I561" s="107">
        <v>0</v>
      </c>
      <c r="J561" s="107">
        <v>419856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19"/>
        <v>5198301</v>
      </c>
      <c r="G562" s="107">
        <v>1</v>
      </c>
      <c r="H562" s="107">
        <v>1097538</v>
      </c>
      <c r="I562" s="107">
        <v>1759800</v>
      </c>
      <c r="J562" s="107">
        <v>2340962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19"/>
        <v>3209322</v>
      </c>
      <c r="G563" s="107">
        <v>2721000</v>
      </c>
      <c r="H563" s="107">
        <v>416648</v>
      </c>
      <c r="I563" s="107">
        <v>0</v>
      </c>
      <c r="J563" s="107">
        <v>71674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19"/>
        <v>51271737</v>
      </c>
      <c r="G564" s="107">
        <v>50000000</v>
      </c>
      <c r="H564" s="107">
        <v>1072236</v>
      </c>
      <c r="I564" s="107">
        <v>0</v>
      </c>
      <c r="J564" s="107">
        <v>199501</v>
      </c>
      <c r="K564" s="36"/>
      <c r="L564" s="225" t="s">
        <v>2348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19"/>
        <v>3248110</v>
      </c>
      <c r="G565" s="107">
        <v>0</v>
      </c>
      <c r="H565" s="107">
        <v>3236610</v>
      </c>
      <c r="I565" s="107">
        <v>0</v>
      </c>
      <c r="J565" s="107">
        <v>11500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19"/>
        <v>5183525</v>
      </c>
      <c r="G566" s="107">
        <v>0</v>
      </c>
      <c r="H566" s="107">
        <v>454100</v>
      </c>
      <c r="I566" s="107">
        <v>0</v>
      </c>
      <c r="J566" s="107">
        <v>4729425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19"/>
        <v>682677</v>
      </c>
      <c r="G567" s="107">
        <v>0</v>
      </c>
      <c r="H567" s="107">
        <v>604556</v>
      </c>
      <c r="I567" s="107">
        <v>0</v>
      </c>
      <c r="J567" s="107">
        <v>78121</v>
      </c>
      <c r="K567" s="36"/>
      <c r="L567" s="225" t="s">
        <v>2343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19"/>
        <v>634317</v>
      </c>
      <c r="G568" s="107">
        <v>0</v>
      </c>
      <c r="H568" s="107">
        <v>581997</v>
      </c>
      <c r="I568" s="107">
        <v>0</v>
      </c>
      <c r="J568" s="107">
        <v>52320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19"/>
        <v>13334639</v>
      </c>
      <c r="G569" s="107">
        <v>962700</v>
      </c>
      <c r="H569" s="107">
        <v>1212824</v>
      </c>
      <c r="I569" s="107">
        <v>11067000</v>
      </c>
      <c r="J569" s="107">
        <v>92115</v>
      </c>
      <c r="K569" s="36"/>
      <c r="L569" s="225" t="s">
        <v>2343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19"/>
        <v>4099193</v>
      </c>
      <c r="G570" s="107">
        <v>0</v>
      </c>
      <c r="H570" s="107">
        <v>735895</v>
      </c>
      <c r="I570" s="107">
        <v>2927600</v>
      </c>
      <c r="J570" s="107">
        <v>435698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19"/>
        <v>11907443</v>
      </c>
      <c r="G571" s="107">
        <v>18200</v>
      </c>
      <c r="H571" s="107">
        <v>3638865</v>
      </c>
      <c r="I571" s="107">
        <v>1</v>
      </c>
      <c r="J571" s="107">
        <v>8250377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19"/>
        <v>2129783</v>
      </c>
      <c r="G572" s="107">
        <v>0</v>
      </c>
      <c r="H572" s="107">
        <v>1299738</v>
      </c>
      <c r="I572" s="107">
        <v>47100</v>
      </c>
      <c r="J572" s="107">
        <v>782945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19"/>
        <v>5910678</v>
      </c>
      <c r="G573" s="107">
        <v>1836000</v>
      </c>
      <c r="H573" s="107">
        <v>3567774</v>
      </c>
      <c r="I573" s="107">
        <v>0</v>
      </c>
      <c r="J573" s="107">
        <v>506904</v>
      </c>
      <c r="K573" s="36"/>
      <c r="L573" s="225" t="s">
        <v>2348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19"/>
        <v>27150</v>
      </c>
      <c r="G574" s="107">
        <v>0</v>
      </c>
      <c r="H574" s="107">
        <v>27150</v>
      </c>
      <c r="I574" s="107">
        <v>0</v>
      </c>
      <c r="J574" s="107">
        <v>0</v>
      </c>
      <c r="K574" s="36"/>
      <c r="L574" s="225" t="s">
        <v>2348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19"/>
        <v>106554</v>
      </c>
      <c r="G575" s="107">
        <v>0</v>
      </c>
      <c r="H575" s="107">
        <v>86304</v>
      </c>
      <c r="I575" s="107">
        <v>0</v>
      </c>
      <c r="J575" s="107">
        <v>20250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19"/>
        <v>39681</v>
      </c>
      <c r="G576" s="107">
        <v>0</v>
      </c>
      <c r="H576" s="107">
        <v>15193</v>
      </c>
      <c r="I576" s="107">
        <v>0</v>
      </c>
      <c r="J576" s="107">
        <v>24488</v>
      </c>
      <c r="K576" s="36"/>
      <c r="L576" s="225" t="s">
        <v>2348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19"/>
        <v>62705</v>
      </c>
      <c r="G577" s="107">
        <v>0</v>
      </c>
      <c r="H577" s="107">
        <v>47945</v>
      </c>
      <c r="I577" s="107">
        <v>0</v>
      </c>
      <c r="J577" s="107">
        <v>14760</v>
      </c>
      <c r="K577" s="36"/>
      <c r="L577" s="225" t="s">
        <v>2343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19"/>
        <v>249108</v>
      </c>
      <c r="G578" s="107">
        <v>0</v>
      </c>
      <c r="H578" s="107">
        <v>79910</v>
      </c>
      <c r="I578" s="107">
        <v>0</v>
      </c>
      <c r="J578" s="107">
        <v>169198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19"/>
        <v>80903</v>
      </c>
      <c r="G579" s="107">
        <v>0</v>
      </c>
      <c r="H579" s="107">
        <v>25201</v>
      </c>
      <c r="I579" s="107">
        <v>0</v>
      </c>
      <c r="J579" s="107">
        <v>55702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19"/>
        <v>94898</v>
      </c>
      <c r="G580" s="107">
        <v>0</v>
      </c>
      <c r="H580" s="107">
        <v>36998</v>
      </c>
      <c r="I580" s="107">
        <v>0</v>
      </c>
      <c r="J580" s="107">
        <v>57900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19"/>
        <v>338098</v>
      </c>
      <c r="G581" s="107">
        <v>0</v>
      </c>
      <c r="H581" s="107">
        <v>57131</v>
      </c>
      <c r="I581" s="107">
        <v>12100</v>
      </c>
      <c r="J581" s="107">
        <v>268867</v>
      </c>
      <c r="K581" s="36"/>
      <c r="L581" s="225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19"/>
        <v>101271</v>
      </c>
      <c r="G582" s="107">
        <v>0</v>
      </c>
      <c r="H582" s="107">
        <v>0</v>
      </c>
      <c r="I582" s="107">
        <v>0</v>
      </c>
      <c r="J582" s="107">
        <v>101271</v>
      </c>
      <c r="K582" s="36"/>
      <c r="L582" s="225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19"/>
        <v>129300</v>
      </c>
      <c r="G583" s="107">
        <v>0</v>
      </c>
      <c r="H583" s="107">
        <v>22000</v>
      </c>
      <c r="I583" s="107">
        <v>0</v>
      </c>
      <c r="J583" s="107">
        <v>107300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19"/>
        <v>62013</v>
      </c>
      <c r="G584" s="107">
        <v>0</v>
      </c>
      <c r="H584" s="107">
        <v>6201</v>
      </c>
      <c r="I584" s="107">
        <v>0</v>
      </c>
      <c r="J584" s="107">
        <v>55812</v>
      </c>
      <c r="K584" s="36"/>
      <c r="L584" s="225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19"/>
        <v>56529</v>
      </c>
      <c r="G585" s="107">
        <v>0</v>
      </c>
      <c r="H585" s="107">
        <v>44319</v>
      </c>
      <c r="I585" s="107">
        <v>0</v>
      </c>
      <c r="J585" s="107">
        <v>12210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19"/>
        <v>330652</v>
      </c>
      <c r="G586" s="107">
        <v>0</v>
      </c>
      <c r="H586" s="107">
        <v>319320</v>
      </c>
      <c r="I586" s="107">
        <v>0</v>
      </c>
      <c r="J586" s="107">
        <v>11332</v>
      </c>
      <c r="K586" s="36"/>
      <c r="L586" s="225" t="s">
        <v>2348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19"/>
        <v>103656</v>
      </c>
      <c r="G587" s="107">
        <v>0</v>
      </c>
      <c r="H587" s="107">
        <v>43785</v>
      </c>
      <c r="I587" s="107">
        <v>1500</v>
      </c>
      <c r="J587" s="107">
        <v>58371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19"/>
        <v>100259</v>
      </c>
      <c r="G588" s="107">
        <v>100</v>
      </c>
      <c r="H588" s="107">
        <v>78059</v>
      </c>
      <c r="I588" s="107">
        <v>7000</v>
      </c>
      <c r="J588" s="107">
        <v>15100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19"/>
        <v>511720</v>
      </c>
      <c r="G589" s="107">
        <v>0</v>
      </c>
      <c r="H589" s="107">
        <v>147320</v>
      </c>
      <c r="I589" s="107">
        <v>0</v>
      </c>
      <c r="J589" s="107">
        <v>364400</v>
      </c>
      <c r="K589" s="63"/>
      <c r="L589" s="225" t="s">
        <v>2343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19"/>
        <v>218422</v>
      </c>
      <c r="G590" s="107">
        <v>0</v>
      </c>
      <c r="H590" s="107">
        <v>210522</v>
      </c>
      <c r="I590" s="107">
        <v>0</v>
      </c>
      <c r="J590" s="107">
        <v>7900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19"/>
        <v>71499</v>
      </c>
      <c r="G591" s="107">
        <v>0</v>
      </c>
      <c r="H591" s="107">
        <v>41600</v>
      </c>
      <c r="I591" s="107">
        <v>0</v>
      </c>
      <c r="J591" s="107">
        <v>29899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0" ref="F593:F598">G593+H593+I593+J593</f>
        <v>325139</v>
      </c>
      <c r="G593" s="107">
        <v>0</v>
      </c>
      <c r="H593" s="107">
        <v>281236</v>
      </c>
      <c r="I593" s="107">
        <v>0</v>
      </c>
      <c r="J593" s="107">
        <v>43903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0"/>
        <v>179802</v>
      </c>
      <c r="G594" s="107">
        <v>0</v>
      </c>
      <c r="H594" s="107">
        <v>61251</v>
      </c>
      <c r="I594" s="107">
        <v>1000</v>
      </c>
      <c r="J594" s="107">
        <v>117551</v>
      </c>
      <c r="K594" s="36"/>
      <c r="L594" s="225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0"/>
        <v>451932</v>
      </c>
      <c r="G595" s="107">
        <v>0</v>
      </c>
      <c r="H595" s="107">
        <v>361975</v>
      </c>
      <c r="I595" s="107">
        <v>0</v>
      </c>
      <c r="J595" s="107">
        <v>89957</v>
      </c>
      <c r="K595" s="36"/>
      <c r="L595" s="225" t="s">
        <v>2348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0"/>
        <v>203723</v>
      </c>
      <c r="G596" s="107">
        <v>0</v>
      </c>
      <c r="H596" s="107">
        <v>167401</v>
      </c>
      <c r="I596" s="107">
        <v>0</v>
      </c>
      <c r="J596" s="107">
        <v>36322</v>
      </c>
      <c r="K596" s="36"/>
      <c r="L596" s="225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0"/>
        <v>349635</v>
      </c>
      <c r="G597" s="107">
        <v>0</v>
      </c>
      <c r="H597" s="107">
        <v>126695</v>
      </c>
      <c r="I597" s="107">
        <v>18630</v>
      </c>
      <c r="J597" s="107">
        <v>204310</v>
      </c>
      <c r="K597" s="36"/>
      <c r="L597" s="225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0"/>
        <v>5868302</v>
      </c>
      <c r="G598" s="107">
        <v>0</v>
      </c>
      <c r="H598" s="107">
        <v>0</v>
      </c>
      <c r="I598" s="107">
        <v>5868300</v>
      </c>
      <c r="J598" s="107">
        <v>2</v>
      </c>
      <c r="K598" s="36"/>
      <c r="L598" s="225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H1" sqref="H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217949</v>
      </c>
      <c r="E6" s="100">
        <v>7100</v>
      </c>
      <c r="F6" s="100">
        <v>210849</v>
      </c>
      <c r="H6" s="98" t="s">
        <v>257</v>
      </c>
      <c r="I6" s="99" t="s">
        <v>1739</v>
      </c>
      <c r="J6" s="79"/>
      <c r="K6" s="46">
        <f>L6+M6</f>
        <v>154330</v>
      </c>
      <c r="L6" s="79"/>
      <c r="M6" s="100">
        <v>154330</v>
      </c>
      <c r="O6" s="98" t="s">
        <v>257</v>
      </c>
      <c r="P6" s="99" t="s">
        <v>1739</v>
      </c>
      <c r="Q6" s="100">
        <v>294401</v>
      </c>
      <c r="R6" s="46">
        <f>S6+T6</f>
        <v>1916230</v>
      </c>
      <c r="S6" s="100">
        <v>7481</v>
      </c>
      <c r="T6" s="100">
        <v>1908749</v>
      </c>
      <c r="V6" s="98" t="s">
        <v>257</v>
      </c>
      <c r="W6" s="99" t="s">
        <v>1739</v>
      </c>
      <c r="X6" s="100">
        <v>1085275</v>
      </c>
      <c r="Y6" s="100">
        <f>Z6+AA6</f>
        <v>1082996</v>
      </c>
      <c r="Z6" s="79"/>
      <c r="AA6" s="100">
        <v>1082996</v>
      </c>
    </row>
    <row r="7" spans="1:27" ht="15">
      <c r="A7" s="98" t="s">
        <v>260</v>
      </c>
      <c r="B7" s="99" t="s">
        <v>2250</v>
      </c>
      <c r="C7" s="100">
        <v>5200</v>
      </c>
      <c r="D7" s="46">
        <f aca="true" t="shared" si="0" ref="D7:D70">E7+F7</f>
        <v>693591</v>
      </c>
      <c r="E7" s="79"/>
      <c r="F7" s="100">
        <v>693591</v>
      </c>
      <c r="H7" s="98" t="s">
        <v>260</v>
      </c>
      <c r="I7" s="99" t="s">
        <v>2250</v>
      </c>
      <c r="J7" s="100">
        <v>1270000</v>
      </c>
      <c r="K7" s="46">
        <f aca="true" t="shared" si="1" ref="K7:K70">L7+M7</f>
        <v>2886576</v>
      </c>
      <c r="L7" s="79"/>
      <c r="M7" s="100">
        <v>2886576</v>
      </c>
      <c r="O7" s="98" t="s">
        <v>260</v>
      </c>
      <c r="P7" s="99" t="s">
        <v>2250</v>
      </c>
      <c r="Q7" s="100">
        <v>101469260</v>
      </c>
      <c r="R7" s="46">
        <f aca="true" t="shared" si="2" ref="R7:R70">S7+T7</f>
        <v>7674696</v>
      </c>
      <c r="S7" s="100">
        <v>449650</v>
      </c>
      <c r="T7" s="100">
        <v>7225046</v>
      </c>
      <c r="V7" s="98" t="s">
        <v>260</v>
      </c>
      <c r="W7" s="99" t="s">
        <v>2250</v>
      </c>
      <c r="X7" s="100">
        <v>12249517</v>
      </c>
      <c r="Y7" s="100">
        <f aca="true" t="shared" si="3" ref="Y7:Y70">Z7+AA7</f>
        <v>28722460</v>
      </c>
      <c r="Z7" s="100">
        <v>20400</v>
      </c>
      <c r="AA7" s="100">
        <v>28702060</v>
      </c>
    </row>
    <row r="8" spans="1:27" ht="15">
      <c r="A8" s="98" t="s">
        <v>263</v>
      </c>
      <c r="B8" s="99" t="s">
        <v>1740</v>
      </c>
      <c r="C8" s="100">
        <v>1682442</v>
      </c>
      <c r="D8" s="46">
        <f t="shared" si="0"/>
        <v>2361692</v>
      </c>
      <c r="E8" s="100">
        <v>670000</v>
      </c>
      <c r="F8" s="100">
        <v>1691692</v>
      </c>
      <c r="H8" s="98" t="s">
        <v>263</v>
      </c>
      <c r="I8" s="99" t="s">
        <v>1740</v>
      </c>
      <c r="J8" s="79"/>
      <c r="K8" s="46">
        <f t="shared" si="1"/>
        <v>22450</v>
      </c>
      <c r="L8" s="79"/>
      <c r="M8" s="100">
        <v>22450</v>
      </c>
      <c r="O8" s="98" t="s">
        <v>263</v>
      </c>
      <c r="P8" s="99" t="s">
        <v>1740</v>
      </c>
      <c r="Q8" s="100">
        <v>7590657</v>
      </c>
      <c r="R8" s="46">
        <f t="shared" si="2"/>
        <v>9966299</v>
      </c>
      <c r="S8" s="100">
        <v>2109659</v>
      </c>
      <c r="T8" s="100">
        <v>7856640</v>
      </c>
      <c r="V8" s="98" t="s">
        <v>263</v>
      </c>
      <c r="W8" s="99" t="s">
        <v>1740</v>
      </c>
      <c r="X8" s="100">
        <v>100000</v>
      </c>
      <c r="Y8" s="100">
        <f t="shared" si="3"/>
        <v>365451</v>
      </c>
      <c r="Z8" s="79"/>
      <c r="AA8" s="100">
        <v>365451</v>
      </c>
    </row>
    <row r="9" spans="1:27" ht="15">
      <c r="A9" s="98" t="s">
        <v>266</v>
      </c>
      <c r="B9" s="99" t="s">
        <v>2315</v>
      </c>
      <c r="C9" s="79"/>
      <c r="D9" s="46">
        <f t="shared" si="0"/>
        <v>77519</v>
      </c>
      <c r="E9" s="79"/>
      <c r="F9" s="100">
        <v>77519</v>
      </c>
      <c r="H9" s="98" t="s">
        <v>266</v>
      </c>
      <c r="I9" s="99" t="s">
        <v>2315</v>
      </c>
      <c r="J9" s="79"/>
      <c r="K9" s="46">
        <f t="shared" si="1"/>
        <v>85</v>
      </c>
      <c r="L9" s="79"/>
      <c r="M9" s="100">
        <v>85</v>
      </c>
      <c r="O9" s="98" t="s">
        <v>266</v>
      </c>
      <c r="P9" s="99" t="s">
        <v>2315</v>
      </c>
      <c r="Q9" s="100">
        <v>183800</v>
      </c>
      <c r="R9" s="46">
        <f t="shared" si="2"/>
        <v>1040013</v>
      </c>
      <c r="S9" s="100">
        <v>102220</v>
      </c>
      <c r="T9" s="100">
        <v>937793</v>
      </c>
      <c r="V9" s="98" t="s">
        <v>266</v>
      </c>
      <c r="W9" s="99" t="s">
        <v>2315</v>
      </c>
      <c r="X9" s="100">
        <v>19500</v>
      </c>
      <c r="Y9" s="100">
        <f t="shared" si="3"/>
        <v>587243</v>
      </c>
      <c r="Z9" s="79"/>
      <c r="AA9" s="100">
        <v>587243</v>
      </c>
    </row>
    <row r="10" spans="1:27" ht="15">
      <c r="A10" s="98" t="s">
        <v>269</v>
      </c>
      <c r="B10" s="99" t="s">
        <v>1741</v>
      </c>
      <c r="C10" s="100">
        <v>35900</v>
      </c>
      <c r="D10" s="46">
        <f t="shared" si="0"/>
        <v>193569</v>
      </c>
      <c r="E10" s="79"/>
      <c r="F10" s="100">
        <v>193569</v>
      </c>
      <c r="H10" s="98" t="s">
        <v>269</v>
      </c>
      <c r="I10" s="99" t="s">
        <v>1741</v>
      </c>
      <c r="J10" s="79"/>
      <c r="K10" s="46">
        <f t="shared" si="1"/>
        <v>631004</v>
      </c>
      <c r="L10" s="100">
        <v>458601</v>
      </c>
      <c r="M10" s="100">
        <v>172403</v>
      </c>
      <c r="O10" s="98" t="s">
        <v>269</v>
      </c>
      <c r="P10" s="99" t="s">
        <v>1741</v>
      </c>
      <c r="Q10" s="100">
        <v>315050</v>
      </c>
      <c r="R10" s="46">
        <f t="shared" si="2"/>
        <v>1320519</v>
      </c>
      <c r="S10" s="100">
        <v>125850</v>
      </c>
      <c r="T10" s="100">
        <v>1194669</v>
      </c>
      <c r="V10" s="98" t="s">
        <v>269</v>
      </c>
      <c r="W10" s="99" t="s">
        <v>1741</v>
      </c>
      <c r="X10" s="100">
        <v>379575</v>
      </c>
      <c r="Y10" s="100">
        <f t="shared" si="3"/>
        <v>12625753</v>
      </c>
      <c r="Z10" s="100">
        <v>9219352</v>
      </c>
      <c r="AA10" s="100">
        <v>3406401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5500</v>
      </c>
      <c r="E11" s="79"/>
      <c r="F11" s="100">
        <v>5500</v>
      </c>
      <c r="H11" s="98" t="s">
        <v>275</v>
      </c>
      <c r="I11" s="99" t="s">
        <v>1742</v>
      </c>
      <c r="J11" s="79"/>
      <c r="K11" s="46">
        <f t="shared" si="1"/>
        <v>18600</v>
      </c>
      <c r="L11" s="79"/>
      <c r="M11" s="100">
        <v>18600</v>
      </c>
      <c r="O11" s="98" t="s">
        <v>272</v>
      </c>
      <c r="P11" s="99" t="s">
        <v>2322</v>
      </c>
      <c r="Q11" s="100">
        <v>3500</v>
      </c>
      <c r="R11" s="46">
        <f t="shared" si="2"/>
        <v>133100</v>
      </c>
      <c r="S11" s="79"/>
      <c r="T11" s="100">
        <v>133100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35114</v>
      </c>
      <c r="E12" s="79"/>
      <c r="F12" s="100">
        <v>35114</v>
      </c>
      <c r="H12" s="98" t="s">
        <v>278</v>
      </c>
      <c r="I12" s="99" t="s">
        <v>1743</v>
      </c>
      <c r="J12" s="100">
        <v>984000</v>
      </c>
      <c r="K12" s="46">
        <f t="shared" si="1"/>
        <v>104759</v>
      </c>
      <c r="L12" s="79"/>
      <c r="M12" s="100">
        <v>104759</v>
      </c>
      <c r="O12" s="98" t="s">
        <v>275</v>
      </c>
      <c r="P12" s="99" t="s">
        <v>1742</v>
      </c>
      <c r="Q12" s="100">
        <v>94200</v>
      </c>
      <c r="R12" s="46">
        <f t="shared" si="2"/>
        <v>737336</v>
      </c>
      <c r="S12" s="79"/>
      <c r="T12" s="100">
        <v>737336</v>
      </c>
      <c r="V12" s="98" t="s">
        <v>275</v>
      </c>
      <c r="W12" s="99" t="s">
        <v>1742</v>
      </c>
      <c r="X12" s="100">
        <v>29000</v>
      </c>
      <c r="Y12" s="100">
        <f t="shared" si="3"/>
        <v>670845</v>
      </c>
      <c r="Z12" s="79"/>
      <c r="AA12" s="100">
        <v>670845</v>
      </c>
    </row>
    <row r="13" spans="1:27" ht="15">
      <c r="A13" s="98" t="s">
        <v>278</v>
      </c>
      <c r="B13" s="99" t="s">
        <v>1743</v>
      </c>
      <c r="C13" s="100">
        <v>1511850</v>
      </c>
      <c r="D13" s="46">
        <f t="shared" si="0"/>
        <v>1238244</v>
      </c>
      <c r="E13" s="100">
        <v>217050</v>
      </c>
      <c r="F13" s="100">
        <v>1021194</v>
      </c>
      <c r="H13" s="98" t="s">
        <v>287</v>
      </c>
      <c r="I13" s="99" t="s">
        <v>1746</v>
      </c>
      <c r="J13" s="100">
        <v>40000</v>
      </c>
      <c r="K13" s="46">
        <f t="shared" si="1"/>
        <v>2387297</v>
      </c>
      <c r="L13" s="79"/>
      <c r="M13" s="100">
        <v>2387297</v>
      </c>
      <c r="O13" s="98" t="s">
        <v>278</v>
      </c>
      <c r="P13" s="99" t="s">
        <v>1743</v>
      </c>
      <c r="Q13" s="100">
        <v>13468049</v>
      </c>
      <c r="R13" s="46">
        <f t="shared" si="2"/>
        <v>11423617</v>
      </c>
      <c r="S13" s="100">
        <v>327055</v>
      </c>
      <c r="T13" s="100">
        <v>11096562</v>
      </c>
      <c r="V13" s="98" t="s">
        <v>278</v>
      </c>
      <c r="W13" s="99" t="s">
        <v>1743</v>
      </c>
      <c r="X13" s="100">
        <v>7894944</v>
      </c>
      <c r="Y13" s="100">
        <f t="shared" si="3"/>
        <v>5666385</v>
      </c>
      <c r="Z13" s="100">
        <v>9500</v>
      </c>
      <c r="AA13" s="100">
        <v>5656885</v>
      </c>
    </row>
    <row r="14" spans="1:27" ht="15">
      <c r="A14" s="98" t="s">
        <v>281</v>
      </c>
      <c r="B14" s="99" t="s">
        <v>1744</v>
      </c>
      <c r="C14" s="100">
        <v>200000</v>
      </c>
      <c r="D14" s="46">
        <f t="shared" si="0"/>
        <v>32650</v>
      </c>
      <c r="E14" s="79"/>
      <c r="F14" s="100">
        <v>32650</v>
      </c>
      <c r="H14" s="98" t="s">
        <v>290</v>
      </c>
      <c r="I14" s="99" t="s">
        <v>1747</v>
      </c>
      <c r="J14" s="100">
        <v>11600</v>
      </c>
      <c r="K14" s="46">
        <f t="shared" si="1"/>
        <v>1500864</v>
      </c>
      <c r="L14" s="79"/>
      <c r="M14" s="100">
        <v>1500864</v>
      </c>
      <c r="O14" s="98" t="s">
        <v>281</v>
      </c>
      <c r="P14" s="99" t="s">
        <v>1744</v>
      </c>
      <c r="Q14" s="100">
        <v>406600</v>
      </c>
      <c r="R14" s="46">
        <f t="shared" si="2"/>
        <v>610039</v>
      </c>
      <c r="S14" s="79"/>
      <c r="T14" s="100">
        <v>610039</v>
      </c>
      <c r="V14" s="98" t="s">
        <v>281</v>
      </c>
      <c r="W14" s="99" t="s">
        <v>1744</v>
      </c>
      <c r="X14" s="100">
        <v>141259</v>
      </c>
      <c r="Y14" s="100">
        <f t="shared" si="3"/>
        <v>518760</v>
      </c>
      <c r="Z14" s="79"/>
      <c r="AA14" s="100">
        <v>518760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66840</v>
      </c>
      <c r="E15" s="79"/>
      <c r="F15" s="100">
        <v>66840</v>
      </c>
      <c r="H15" s="98" t="s">
        <v>293</v>
      </c>
      <c r="I15" s="99" t="s">
        <v>1748</v>
      </c>
      <c r="J15" s="100">
        <v>19695</v>
      </c>
      <c r="K15" s="46">
        <f t="shared" si="1"/>
        <v>3273666</v>
      </c>
      <c r="L15" s="79"/>
      <c r="M15" s="100">
        <v>3273666</v>
      </c>
      <c r="O15" s="98" t="s">
        <v>284</v>
      </c>
      <c r="P15" s="99" t="s">
        <v>1745</v>
      </c>
      <c r="Q15" s="79"/>
      <c r="R15" s="46">
        <f t="shared" si="2"/>
        <v>234303</v>
      </c>
      <c r="S15" s="100">
        <v>22800</v>
      </c>
      <c r="T15" s="100">
        <v>211503</v>
      </c>
      <c r="V15" s="98" t="s">
        <v>284</v>
      </c>
      <c r="W15" s="99" t="s">
        <v>1745</v>
      </c>
      <c r="X15" s="100">
        <v>140000</v>
      </c>
      <c r="Y15" s="100">
        <f t="shared" si="3"/>
        <v>2130311</v>
      </c>
      <c r="Z15" s="100">
        <v>203800</v>
      </c>
      <c r="AA15" s="100">
        <v>1926511</v>
      </c>
    </row>
    <row r="16" spans="1:27" ht="15">
      <c r="A16" s="98" t="s">
        <v>287</v>
      </c>
      <c r="B16" s="99" t="s">
        <v>1746</v>
      </c>
      <c r="C16" s="100">
        <v>358100</v>
      </c>
      <c r="D16" s="46">
        <f t="shared" si="0"/>
        <v>745703</v>
      </c>
      <c r="E16" s="100">
        <v>127514</v>
      </c>
      <c r="F16" s="100">
        <v>618189</v>
      </c>
      <c r="H16" s="98" t="s">
        <v>296</v>
      </c>
      <c r="I16" s="99" t="s">
        <v>2251</v>
      </c>
      <c r="J16" s="79"/>
      <c r="K16" s="46">
        <f t="shared" si="1"/>
        <v>3200</v>
      </c>
      <c r="L16" s="79"/>
      <c r="M16" s="100">
        <v>3200</v>
      </c>
      <c r="O16" s="98" t="s">
        <v>287</v>
      </c>
      <c r="P16" s="99" t="s">
        <v>1746</v>
      </c>
      <c r="Q16" s="100">
        <v>2670600</v>
      </c>
      <c r="R16" s="46">
        <f t="shared" si="2"/>
        <v>7817637</v>
      </c>
      <c r="S16" s="100">
        <v>875497</v>
      </c>
      <c r="T16" s="100">
        <v>6942140</v>
      </c>
      <c r="V16" s="98" t="s">
        <v>287</v>
      </c>
      <c r="W16" s="99" t="s">
        <v>1746</v>
      </c>
      <c r="X16" s="100">
        <v>11089693</v>
      </c>
      <c r="Y16" s="100">
        <f t="shared" si="3"/>
        <v>7838982</v>
      </c>
      <c r="Z16" s="100">
        <v>318000</v>
      </c>
      <c r="AA16" s="100">
        <v>7520982</v>
      </c>
    </row>
    <row r="17" spans="1:27" ht="15">
      <c r="A17" s="98" t="s">
        <v>290</v>
      </c>
      <c r="B17" s="99" t="s">
        <v>1747</v>
      </c>
      <c r="C17" s="100">
        <v>290800</v>
      </c>
      <c r="D17" s="46">
        <f t="shared" si="0"/>
        <v>397179</v>
      </c>
      <c r="E17" s="100">
        <v>86350</v>
      </c>
      <c r="F17" s="100">
        <v>310829</v>
      </c>
      <c r="H17" s="98" t="s">
        <v>302</v>
      </c>
      <c r="I17" s="99" t="s">
        <v>1750</v>
      </c>
      <c r="J17" s="79"/>
      <c r="K17" s="46">
        <f t="shared" si="1"/>
        <v>2500</v>
      </c>
      <c r="L17" s="79"/>
      <c r="M17" s="100">
        <v>2500</v>
      </c>
      <c r="O17" s="98" t="s">
        <v>290</v>
      </c>
      <c r="P17" s="99" t="s">
        <v>1747</v>
      </c>
      <c r="Q17" s="100">
        <v>3098920</v>
      </c>
      <c r="R17" s="46">
        <f t="shared" si="2"/>
        <v>5546680</v>
      </c>
      <c r="S17" s="100">
        <v>677055</v>
      </c>
      <c r="T17" s="100">
        <v>4869625</v>
      </c>
      <c r="V17" s="98" t="s">
        <v>290</v>
      </c>
      <c r="W17" s="99" t="s">
        <v>1747</v>
      </c>
      <c r="X17" s="100">
        <v>1570688</v>
      </c>
      <c r="Y17" s="100">
        <f t="shared" si="3"/>
        <v>11573736</v>
      </c>
      <c r="Z17" s="79"/>
      <c r="AA17" s="100">
        <v>11573736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279256</v>
      </c>
      <c r="E18" s="100">
        <v>34500</v>
      </c>
      <c r="F18" s="100">
        <v>244756</v>
      </c>
      <c r="H18" s="98" t="s">
        <v>305</v>
      </c>
      <c r="I18" s="99" t="s">
        <v>1751</v>
      </c>
      <c r="J18" s="100">
        <v>200</v>
      </c>
      <c r="K18" s="46">
        <f t="shared" si="1"/>
        <v>55790</v>
      </c>
      <c r="L18" s="79"/>
      <c r="M18" s="100">
        <v>55790</v>
      </c>
      <c r="O18" s="98" t="s">
        <v>293</v>
      </c>
      <c r="P18" s="99" t="s">
        <v>1748</v>
      </c>
      <c r="Q18" s="100">
        <v>540680</v>
      </c>
      <c r="R18" s="46">
        <f t="shared" si="2"/>
        <v>3130359</v>
      </c>
      <c r="S18" s="100">
        <v>472325</v>
      </c>
      <c r="T18" s="100">
        <v>2658034</v>
      </c>
      <c r="V18" s="98" t="s">
        <v>293</v>
      </c>
      <c r="W18" s="99" t="s">
        <v>1748</v>
      </c>
      <c r="X18" s="100">
        <v>1114345</v>
      </c>
      <c r="Y18" s="100">
        <f t="shared" si="3"/>
        <v>7556611</v>
      </c>
      <c r="Z18" s="100">
        <v>72600</v>
      </c>
      <c r="AA18" s="100">
        <v>7484011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157520</v>
      </c>
      <c r="E19" s="79"/>
      <c r="F19" s="100">
        <v>157520</v>
      </c>
      <c r="H19" s="98" t="s">
        <v>308</v>
      </c>
      <c r="I19" s="99" t="s">
        <v>1752</v>
      </c>
      <c r="J19" s="79"/>
      <c r="K19" s="46">
        <f t="shared" si="1"/>
        <v>69145</v>
      </c>
      <c r="L19" s="79"/>
      <c r="M19" s="100">
        <v>69145</v>
      </c>
      <c r="O19" s="98" t="s">
        <v>296</v>
      </c>
      <c r="P19" s="99" t="s">
        <v>2251</v>
      </c>
      <c r="Q19" s="100">
        <v>655100</v>
      </c>
      <c r="R19" s="46">
        <f t="shared" si="2"/>
        <v>1851545</v>
      </c>
      <c r="S19" s="100">
        <v>107002</v>
      </c>
      <c r="T19" s="100">
        <v>1744543</v>
      </c>
      <c r="V19" s="98" t="s">
        <v>296</v>
      </c>
      <c r="W19" s="99" t="s">
        <v>2251</v>
      </c>
      <c r="X19" s="100">
        <v>59100</v>
      </c>
      <c r="Y19" s="100">
        <f t="shared" si="3"/>
        <v>423595</v>
      </c>
      <c r="Z19" s="79"/>
      <c r="AA19" s="100">
        <v>423595</v>
      </c>
    </row>
    <row r="20" spans="1:27" ht="15">
      <c r="A20" s="98" t="s">
        <v>299</v>
      </c>
      <c r="B20" s="99" t="s">
        <v>1749</v>
      </c>
      <c r="C20" s="100">
        <v>923000</v>
      </c>
      <c r="D20" s="46">
        <f t="shared" si="0"/>
        <v>159011</v>
      </c>
      <c r="E20" s="79"/>
      <c r="F20" s="100">
        <v>159011</v>
      </c>
      <c r="H20" s="98" t="s">
        <v>311</v>
      </c>
      <c r="I20" s="99" t="s">
        <v>1753</v>
      </c>
      <c r="J20" s="79"/>
      <c r="K20" s="46">
        <f t="shared" si="1"/>
        <v>165250</v>
      </c>
      <c r="L20" s="79"/>
      <c r="M20" s="100">
        <v>165250</v>
      </c>
      <c r="O20" s="98" t="s">
        <v>299</v>
      </c>
      <c r="P20" s="99" t="s">
        <v>1749</v>
      </c>
      <c r="Q20" s="100">
        <v>7340060</v>
      </c>
      <c r="R20" s="46">
        <f t="shared" si="2"/>
        <v>2018830</v>
      </c>
      <c r="S20" s="100">
        <v>22500</v>
      </c>
      <c r="T20" s="100">
        <v>1996330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945950</v>
      </c>
      <c r="D21" s="46">
        <f t="shared" si="0"/>
        <v>468942</v>
      </c>
      <c r="E21" s="79"/>
      <c r="F21" s="100">
        <v>468942</v>
      </c>
      <c r="H21" s="98" t="s">
        <v>314</v>
      </c>
      <c r="I21" s="99" t="s">
        <v>2316</v>
      </c>
      <c r="J21" s="79"/>
      <c r="K21" s="46">
        <f t="shared" si="1"/>
        <v>35354</v>
      </c>
      <c r="L21" s="79"/>
      <c r="M21" s="100">
        <v>35354</v>
      </c>
      <c r="O21" s="98" t="s">
        <v>302</v>
      </c>
      <c r="P21" s="99" t="s">
        <v>1750</v>
      </c>
      <c r="Q21" s="100">
        <v>14161307</v>
      </c>
      <c r="R21" s="46">
        <f t="shared" si="2"/>
        <v>6902279</v>
      </c>
      <c r="S21" s="100">
        <v>539143</v>
      </c>
      <c r="T21" s="100">
        <v>6363136</v>
      </c>
      <c r="V21" s="98" t="s">
        <v>302</v>
      </c>
      <c r="W21" s="99" t="s">
        <v>1750</v>
      </c>
      <c r="X21" s="79"/>
      <c r="Y21" s="100">
        <f t="shared" si="3"/>
        <v>200092</v>
      </c>
      <c r="Z21" s="100">
        <v>29300</v>
      </c>
      <c r="AA21" s="100">
        <v>170792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371402</v>
      </c>
      <c r="E22" s="100">
        <v>67500</v>
      </c>
      <c r="F22" s="100">
        <v>303902</v>
      </c>
      <c r="H22" s="98" t="s">
        <v>317</v>
      </c>
      <c r="I22" s="99" t="s">
        <v>1754</v>
      </c>
      <c r="J22" s="79"/>
      <c r="K22" s="46">
        <f t="shared" si="1"/>
        <v>32600</v>
      </c>
      <c r="L22" s="79"/>
      <c r="M22" s="100">
        <v>32600</v>
      </c>
      <c r="O22" s="98" t="s">
        <v>305</v>
      </c>
      <c r="P22" s="99" t="s">
        <v>1751</v>
      </c>
      <c r="Q22" s="100">
        <v>1002150</v>
      </c>
      <c r="R22" s="46">
        <f t="shared" si="2"/>
        <v>2288874</v>
      </c>
      <c r="S22" s="100">
        <v>97500</v>
      </c>
      <c r="T22" s="100">
        <v>2191374</v>
      </c>
      <c r="V22" s="98" t="s">
        <v>305</v>
      </c>
      <c r="W22" s="99" t="s">
        <v>1751</v>
      </c>
      <c r="X22" s="100">
        <v>165967</v>
      </c>
      <c r="Y22" s="100">
        <f t="shared" si="3"/>
        <v>2081109</v>
      </c>
      <c r="Z22" s="79"/>
      <c r="AA22" s="100">
        <v>2081109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180334</v>
      </c>
      <c r="E23" s="79"/>
      <c r="F23" s="100">
        <v>180334</v>
      </c>
      <c r="H23" s="98" t="s">
        <v>320</v>
      </c>
      <c r="I23" s="99" t="s">
        <v>1755</v>
      </c>
      <c r="J23" s="100">
        <v>202000</v>
      </c>
      <c r="K23" s="46">
        <f t="shared" si="1"/>
        <v>140950</v>
      </c>
      <c r="L23" s="100">
        <v>62800</v>
      </c>
      <c r="M23" s="100">
        <v>78150</v>
      </c>
      <c r="O23" s="98" t="s">
        <v>308</v>
      </c>
      <c r="P23" s="99" t="s">
        <v>1752</v>
      </c>
      <c r="Q23" s="100">
        <v>109100</v>
      </c>
      <c r="R23" s="46">
        <f t="shared" si="2"/>
        <v>2117464</v>
      </c>
      <c r="S23" s="100">
        <v>217480</v>
      </c>
      <c r="T23" s="100">
        <v>1899984</v>
      </c>
      <c r="V23" s="98" t="s">
        <v>308</v>
      </c>
      <c r="W23" s="99" t="s">
        <v>1752</v>
      </c>
      <c r="X23" s="79"/>
      <c r="Y23" s="100">
        <f t="shared" si="3"/>
        <v>1024479</v>
      </c>
      <c r="Z23" s="79"/>
      <c r="AA23" s="100">
        <v>1024479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202968</v>
      </c>
      <c r="E24" s="79"/>
      <c r="F24" s="100">
        <v>202968</v>
      </c>
      <c r="H24" s="98" t="s">
        <v>323</v>
      </c>
      <c r="I24" s="99" t="s">
        <v>1756</v>
      </c>
      <c r="J24" s="79"/>
      <c r="K24" s="46">
        <f t="shared" si="1"/>
        <v>104450</v>
      </c>
      <c r="L24" s="79"/>
      <c r="M24" s="100">
        <v>104450</v>
      </c>
      <c r="O24" s="98" t="s">
        <v>311</v>
      </c>
      <c r="P24" s="99" t="s">
        <v>1753</v>
      </c>
      <c r="Q24" s="100">
        <v>299500</v>
      </c>
      <c r="R24" s="46">
        <f t="shared" si="2"/>
        <v>3222528</v>
      </c>
      <c r="S24" s="100">
        <v>87000</v>
      </c>
      <c r="T24" s="100">
        <v>3135528</v>
      </c>
      <c r="V24" s="98" t="s">
        <v>311</v>
      </c>
      <c r="W24" s="99" t="s">
        <v>1753</v>
      </c>
      <c r="X24" s="100">
        <v>258000</v>
      </c>
      <c r="Y24" s="100">
        <f t="shared" si="3"/>
        <v>1309699</v>
      </c>
      <c r="Z24" s="79"/>
      <c r="AA24" s="100">
        <v>1309699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15410</v>
      </c>
      <c r="E25" s="79"/>
      <c r="F25" s="100">
        <v>15410</v>
      </c>
      <c r="H25" s="98" t="s">
        <v>327</v>
      </c>
      <c r="I25" s="99" t="s">
        <v>1757</v>
      </c>
      <c r="J25" s="79"/>
      <c r="K25" s="46">
        <f t="shared" si="1"/>
        <v>119750</v>
      </c>
      <c r="L25" s="79"/>
      <c r="M25" s="100">
        <v>119750</v>
      </c>
      <c r="O25" s="98" t="s">
        <v>314</v>
      </c>
      <c r="P25" s="99" t="s">
        <v>2316</v>
      </c>
      <c r="Q25" s="100">
        <v>22450</v>
      </c>
      <c r="R25" s="46">
        <f t="shared" si="2"/>
        <v>304209</v>
      </c>
      <c r="S25" s="100">
        <v>25800</v>
      </c>
      <c r="T25" s="100">
        <v>278409</v>
      </c>
      <c r="V25" s="98" t="s">
        <v>314</v>
      </c>
      <c r="W25" s="99" t="s">
        <v>2316</v>
      </c>
      <c r="X25" s="100">
        <v>27275</v>
      </c>
      <c r="Y25" s="100">
        <f t="shared" si="3"/>
        <v>35854</v>
      </c>
      <c r="Z25" s="79"/>
      <c r="AA25" s="100">
        <v>35854</v>
      </c>
    </row>
    <row r="26" spans="1:27" ht="15">
      <c r="A26" s="98" t="s">
        <v>317</v>
      </c>
      <c r="B26" s="99" t="s">
        <v>1754</v>
      </c>
      <c r="C26" s="100">
        <v>3500</v>
      </c>
      <c r="D26" s="46">
        <f t="shared" si="0"/>
        <v>242219</v>
      </c>
      <c r="E26" s="79"/>
      <c r="F26" s="100">
        <v>242219</v>
      </c>
      <c r="H26" s="98" t="s">
        <v>330</v>
      </c>
      <c r="I26" s="99" t="s">
        <v>1758</v>
      </c>
      <c r="J26" s="79"/>
      <c r="K26" s="46">
        <f t="shared" si="1"/>
        <v>39600</v>
      </c>
      <c r="L26" s="79"/>
      <c r="M26" s="100">
        <v>39600</v>
      </c>
      <c r="O26" s="98" t="s">
        <v>317</v>
      </c>
      <c r="P26" s="99" t="s">
        <v>1754</v>
      </c>
      <c r="Q26" s="100">
        <v>2930575</v>
      </c>
      <c r="R26" s="46">
        <f t="shared" si="2"/>
        <v>3624986</v>
      </c>
      <c r="S26" s="100">
        <v>228650</v>
      </c>
      <c r="T26" s="100">
        <v>3396336</v>
      </c>
      <c r="V26" s="98" t="s">
        <v>317</v>
      </c>
      <c r="W26" s="99" t="s">
        <v>1754</v>
      </c>
      <c r="X26" s="100">
        <v>287500</v>
      </c>
      <c r="Y26" s="100">
        <f t="shared" si="3"/>
        <v>3169848</v>
      </c>
      <c r="Z26" s="79"/>
      <c r="AA26" s="100">
        <v>3169848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1261707</v>
      </c>
      <c r="E27" s="100">
        <v>42500</v>
      </c>
      <c r="F27" s="100">
        <v>1219207</v>
      </c>
      <c r="H27" s="98" t="s">
        <v>333</v>
      </c>
      <c r="I27" s="99" t="s">
        <v>1759</v>
      </c>
      <c r="J27" s="79"/>
      <c r="K27" s="46">
        <f t="shared" si="1"/>
        <v>11220</v>
      </c>
      <c r="L27" s="79"/>
      <c r="M27" s="100">
        <v>11220</v>
      </c>
      <c r="O27" s="98" t="s">
        <v>320</v>
      </c>
      <c r="P27" s="99" t="s">
        <v>1755</v>
      </c>
      <c r="Q27" s="100">
        <v>782900</v>
      </c>
      <c r="R27" s="46">
        <f t="shared" si="2"/>
        <v>7219522</v>
      </c>
      <c r="S27" s="100">
        <v>346474</v>
      </c>
      <c r="T27" s="100">
        <v>6873048</v>
      </c>
      <c r="V27" s="98" t="s">
        <v>320</v>
      </c>
      <c r="W27" s="99" t="s">
        <v>1755</v>
      </c>
      <c r="X27" s="100">
        <v>2442750</v>
      </c>
      <c r="Y27" s="100">
        <f t="shared" si="3"/>
        <v>2986247</v>
      </c>
      <c r="Z27" s="100">
        <v>145100</v>
      </c>
      <c r="AA27" s="100">
        <v>2841147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128583</v>
      </c>
      <c r="E28" s="100">
        <v>72600</v>
      </c>
      <c r="F28" s="100">
        <v>55983</v>
      </c>
      <c r="H28" s="98" t="s">
        <v>336</v>
      </c>
      <c r="I28" s="99" t="s">
        <v>1760</v>
      </c>
      <c r="J28" s="79"/>
      <c r="K28" s="46">
        <f t="shared" si="1"/>
        <v>8650</v>
      </c>
      <c r="L28" s="79"/>
      <c r="M28" s="100">
        <v>8650</v>
      </c>
      <c r="O28" s="98" t="s">
        <v>323</v>
      </c>
      <c r="P28" s="99" t="s">
        <v>1756</v>
      </c>
      <c r="Q28" s="100">
        <v>30</v>
      </c>
      <c r="R28" s="46">
        <f t="shared" si="2"/>
        <v>647128</v>
      </c>
      <c r="S28" s="100">
        <v>72600</v>
      </c>
      <c r="T28" s="100">
        <v>574528</v>
      </c>
      <c r="V28" s="98" t="s">
        <v>323</v>
      </c>
      <c r="W28" s="99" t="s">
        <v>1756</v>
      </c>
      <c r="X28" s="79"/>
      <c r="Y28" s="100">
        <f t="shared" si="3"/>
        <v>181397</v>
      </c>
      <c r="Z28" s="79"/>
      <c r="AA28" s="100">
        <v>181397</v>
      </c>
    </row>
    <row r="29" spans="1:27" ht="15">
      <c r="A29" s="98" t="s">
        <v>327</v>
      </c>
      <c r="B29" s="99" t="s">
        <v>1757</v>
      </c>
      <c r="C29" s="100">
        <v>26700</v>
      </c>
      <c r="D29" s="46">
        <f t="shared" si="0"/>
        <v>452274</v>
      </c>
      <c r="E29" s="100">
        <v>18200</v>
      </c>
      <c r="F29" s="100">
        <v>434074</v>
      </c>
      <c r="H29" s="98" t="s">
        <v>339</v>
      </c>
      <c r="I29" s="99" t="s">
        <v>1761</v>
      </c>
      <c r="J29" s="79"/>
      <c r="K29" s="46">
        <f t="shared" si="1"/>
        <v>606056</v>
      </c>
      <c r="L29" s="79"/>
      <c r="M29" s="100">
        <v>606056</v>
      </c>
      <c r="O29" s="98" t="s">
        <v>327</v>
      </c>
      <c r="P29" s="99" t="s">
        <v>1757</v>
      </c>
      <c r="Q29" s="100">
        <v>379300</v>
      </c>
      <c r="R29" s="46">
        <f t="shared" si="2"/>
        <v>5575755</v>
      </c>
      <c r="S29" s="100">
        <v>1255880</v>
      </c>
      <c r="T29" s="100">
        <v>4319875</v>
      </c>
      <c r="V29" s="98" t="s">
        <v>327</v>
      </c>
      <c r="W29" s="99" t="s">
        <v>1757</v>
      </c>
      <c r="X29" s="79"/>
      <c r="Y29" s="100">
        <f t="shared" si="3"/>
        <v>2644136</v>
      </c>
      <c r="Z29" s="100">
        <v>195300</v>
      </c>
      <c r="AA29" s="100">
        <v>2448836</v>
      </c>
    </row>
    <row r="30" spans="1:27" ht="15">
      <c r="A30" s="98" t="s">
        <v>330</v>
      </c>
      <c r="B30" s="99" t="s">
        <v>1758</v>
      </c>
      <c r="C30" s="79"/>
      <c r="D30" s="46">
        <f t="shared" si="0"/>
        <v>46995</v>
      </c>
      <c r="E30" s="79"/>
      <c r="F30" s="100">
        <v>46995</v>
      </c>
      <c r="H30" s="98" t="s">
        <v>342</v>
      </c>
      <c r="I30" s="99" t="s">
        <v>1762</v>
      </c>
      <c r="J30" s="79"/>
      <c r="K30" s="46">
        <f t="shared" si="1"/>
        <v>45450</v>
      </c>
      <c r="L30" s="79"/>
      <c r="M30" s="100">
        <v>45450</v>
      </c>
      <c r="O30" s="98" t="s">
        <v>330</v>
      </c>
      <c r="P30" s="99" t="s">
        <v>1758</v>
      </c>
      <c r="Q30" s="100">
        <v>6231275</v>
      </c>
      <c r="R30" s="46">
        <f t="shared" si="2"/>
        <v>1499315</v>
      </c>
      <c r="S30" s="100">
        <v>200000</v>
      </c>
      <c r="T30" s="100">
        <v>1299315</v>
      </c>
      <c r="V30" s="98" t="s">
        <v>330</v>
      </c>
      <c r="W30" s="99" t="s">
        <v>1758</v>
      </c>
      <c r="X30" s="100">
        <v>103500</v>
      </c>
      <c r="Y30" s="100">
        <f t="shared" si="3"/>
        <v>5804296</v>
      </c>
      <c r="Z30" s="100">
        <v>5192646</v>
      </c>
      <c r="AA30" s="100">
        <v>611650</v>
      </c>
    </row>
    <row r="31" spans="1:27" ht="15">
      <c r="A31" s="98" t="s">
        <v>333</v>
      </c>
      <c r="B31" s="99" t="s">
        <v>1759</v>
      </c>
      <c r="C31" s="100">
        <v>251000</v>
      </c>
      <c r="D31" s="46">
        <f t="shared" si="0"/>
        <v>1992623</v>
      </c>
      <c r="E31" s="100">
        <v>1220850</v>
      </c>
      <c r="F31" s="100">
        <v>771773</v>
      </c>
      <c r="H31" s="98" t="s">
        <v>345</v>
      </c>
      <c r="I31" s="99" t="s">
        <v>1763</v>
      </c>
      <c r="J31" s="79"/>
      <c r="K31" s="46">
        <f t="shared" si="1"/>
        <v>121150</v>
      </c>
      <c r="L31" s="79"/>
      <c r="M31" s="100">
        <v>121150</v>
      </c>
      <c r="O31" s="98" t="s">
        <v>333</v>
      </c>
      <c r="P31" s="99" t="s">
        <v>1759</v>
      </c>
      <c r="Q31" s="100">
        <v>1790700</v>
      </c>
      <c r="R31" s="46">
        <f t="shared" si="2"/>
        <v>11144048</v>
      </c>
      <c r="S31" s="100">
        <v>3304950</v>
      </c>
      <c r="T31" s="100">
        <v>7839098</v>
      </c>
      <c r="V31" s="98" t="s">
        <v>333</v>
      </c>
      <c r="W31" s="99" t="s">
        <v>1759</v>
      </c>
      <c r="X31" s="79"/>
      <c r="Y31" s="100">
        <f t="shared" si="3"/>
        <v>125766</v>
      </c>
      <c r="Z31" s="79"/>
      <c r="AA31" s="100">
        <v>125766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127856</v>
      </c>
      <c r="E32" s="79"/>
      <c r="F32" s="100">
        <v>127856</v>
      </c>
      <c r="H32" s="98" t="s">
        <v>348</v>
      </c>
      <c r="I32" s="99" t="s">
        <v>2305</v>
      </c>
      <c r="J32" s="79"/>
      <c r="K32" s="46">
        <f t="shared" si="1"/>
        <v>11500</v>
      </c>
      <c r="L32" s="79"/>
      <c r="M32" s="100">
        <v>11500</v>
      </c>
      <c r="O32" s="98" t="s">
        <v>336</v>
      </c>
      <c r="P32" s="99" t="s">
        <v>1760</v>
      </c>
      <c r="Q32" s="79"/>
      <c r="R32" s="46">
        <f t="shared" si="2"/>
        <v>1540360</v>
      </c>
      <c r="S32" s="100">
        <v>111400</v>
      </c>
      <c r="T32" s="100">
        <v>1428960</v>
      </c>
      <c r="V32" s="98" t="s">
        <v>336</v>
      </c>
      <c r="W32" s="99" t="s">
        <v>1760</v>
      </c>
      <c r="X32" s="100">
        <v>8502540</v>
      </c>
      <c r="Y32" s="100">
        <f t="shared" si="3"/>
        <v>963702</v>
      </c>
      <c r="Z32" s="79"/>
      <c r="AA32" s="100">
        <v>963702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52894</v>
      </c>
      <c r="E33" s="79"/>
      <c r="F33" s="100">
        <v>52894</v>
      </c>
      <c r="H33" s="98" t="s">
        <v>354</v>
      </c>
      <c r="I33" s="99" t="s">
        <v>2336</v>
      </c>
      <c r="J33" s="79"/>
      <c r="K33" s="46">
        <f t="shared" si="1"/>
        <v>215693</v>
      </c>
      <c r="L33" s="79"/>
      <c r="M33" s="100">
        <v>215693</v>
      </c>
      <c r="O33" s="98" t="s">
        <v>339</v>
      </c>
      <c r="P33" s="99" t="s">
        <v>1761</v>
      </c>
      <c r="Q33" s="100">
        <v>667000</v>
      </c>
      <c r="R33" s="46">
        <f t="shared" si="2"/>
        <v>860115</v>
      </c>
      <c r="S33" s="79"/>
      <c r="T33" s="100">
        <v>860115</v>
      </c>
      <c r="V33" s="98" t="s">
        <v>339</v>
      </c>
      <c r="W33" s="99" t="s">
        <v>1761</v>
      </c>
      <c r="X33" s="79"/>
      <c r="Y33" s="100">
        <f t="shared" si="3"/>
        <v>10132015</v>
      </c>
      <c r="Z33" s="100">
        <v>421110</v>
      </c>
      <c r="AA33" s="100">
        <v>9710905</v>
      </c>
    </row>
    <row r="34" spans="1:27" ht="15">
      <c r="A34" s="98" t="s">
        <v>342</v>
      </c>
      <c r="B34" s="99" t="s">
        <v>1762</v>
      </c>
      <c r="C34" s="100">
        <v>1130500</v>
      </c>
      <c r="D34" s="46">
        <f t="shared" si="0"/>
        <v>348520</v>
      </c>
      <c r="E34" s="79"/>
      <c r="F34" s="100">
        <v>348520</v>
      </c>
      <c r="H34" s="98" t="s">
        <v>357</v>
      </c>
      <c r="I34" s="99" t="s">
        <v>1765</v>
      </c>
      <c r="J34" s="79"/>
      <c r="K34" s="46">
        <f t="shared" si="1"/>
        <v>644800</v>
      </c>
      <c r="L34" s="79"/>
      <c r="M34" s="100">
        <v>644800</v>
      </c>
      <c r="O34" s="98" t="s">
        <v>342</v>
      </c>
      <c r="P34" s="99" t="s">
        <v>1762</v>
      </c>
      <c r="Q34" s="100">
        <v>8650000</v>
      </c>
      <c r="R34" s="46">
        <f t="shared" si="2"/>
        <v>7785596</v>
      </c>
      <c r="S34" s="100">
        <v>162000</v>
      </c>
      <c r="T34" s="100">
        <v>7623596</v>
      </c>
      <c r="V34" s="98" t="s">
        <v>342</v>
      </c>
      <c r="W34" s="99" t="s">
        <v>1762</v>
      </c>
      <c r="X34" s="79"/>
      <c r="Y34" s="100">
        <f t="shared" si="3"/>
        <v>2011529</v>
      </c>
      <c r="Z34" s="79"/>
      <c r="AA34" s="100">
        <v>2011529</v>
      </c>
    </row>
    <row r="35" spans="1:27" ht="15">
      <c r="A35" s="98" t="s">
        <v>345</v>
      </c>
      <c r="B35" s="99" t="s">
        <v>1763</v>
      </c>
      <c r="C35" s="100">
        <v>7200</v>
      </c>
      <c r="D35" s="46">
        <f t="shared" si="0"/>
        <v>478684</v>
      </c>
      <c r="E35" s="100">
        <v>195800</v>
      </c>
      <c r="F35" s="100">
        <v>282884</v>
      </c>
      <c r="H35" s="98" t="s">
        <v>360</v>
      </c>
      <c r="I35" s="99" t="s">
        <v>1766</v>
      </c>
      <c r="J35" s="100">
        <v>15500</v>
      </c>
      <c r="K35" s="46">
        <f t="shared" si="1"/>
        <v>1585232</v>
      </c>
      <c r="L35" s="79"/>
      <c r="M35" s="100">
        <v>1585232</v>
      </c>
      <c r="O35" s="98" t="s">
        <v>345</v>
      </c>
      <c r="P35" s="99" t="s">
        <v>1763</v>
      </c>
      <c r="Q35" s="100">
        <v>5247050</v>
      </c>
      <c r="R35" s="46">
        <f t="shared" si="2"/>
        <v>4220385</v>
      </c>
      <c r="S35" s="100">
        <v>1862185</v>
      </c>
      <c r="T35" s="100">
        <v>2358200</v>
      </c>
      <c r="V35" s="98" t="s">
        <v>345</v>
      </c>
      <c r="W35" s="99" t="s">
        <v>1763</v>
      </c>
      <c r="X35" s="100">
        <v>1610500</v>
      </c>
      <c r="Y35" s="100">
        <f t="shared" si="3"/>
        <v>8744055</v>
      </c>
      <c r="Z35" s="100">
        <v>39500</v>
      </c>
      <c r="AA35" s="100">
        <v>8704555</v>
      </c>
    </row>
    <row r="36" spans="1:27" ht="15">
      <c r="A36" s="98" t="s">
        <v>348</v>
      </c>
      <c r="B36" s="99" t="s">
        <v>2305</v>
      </c>
      <c r="C36" s="100">
        <v>1412400</v>
      </c>
      <c r="D36" s="46">
        <f t="shared" si="0"/>
        <v>948221</v>
      </c>
      <c r="E36" s="100">
        <v>534160</v>
      </c>
      <c r="F36" s="100">
        <v>414061</v>
      </c>
      <c r="H36" s="98" t="s">
        <v>363</v>
      </c>
      <c r="I36" s="99" t="s">
        <v>1767</v>
      </c>
      <c r="J36" s="79"/>
      <c r="K36" s="46">
        <f t="shared" si="1"/>
        <v>176833</v>
      </c>
      <c r="L36" s="79"/>
      <c r="M36" s="100">
        <v>176833</v>
      </c>
      <c r="O36" s="98" t="s">
        <v>348</v>
      </c>
      <c r="P36" s="99" t="s">
        <v>2305</v>
      </c>
      <c r="Q36" s="100">
        <v>8062600</v>
      </c>
      <c r="R36" s="46">
        <f t="shared" si="2"/>
        <v>5675430</v>
      </c>
      <c r="S36" s="100">
        <v>2504260</v>
      </c>
      <c r="T36" s="100">
        <v>3171170</v>
      </c>
      <c r="V36" s="98" t="s">
        <v>348</v>
      </c>
      <c r="W36" s="99" t="s">
        <v>2305</v>
      </c>
      <c r="X36" s="79"/>
      <c r="Y36" s="100">
        <f t="shared" si="3"/>
        <v>1086123</v>
      </c>
      <c r="Z36" s="79"/>
      <c r="AA36" s="100">
        <v>1086123</v>
      </c>
    </row>
    <row r="37" spans="1:27" ht="15">
      <c r="A37" s="98" t="s">
        <v>351</v>
      </c>
      <c r="B37" s="99" t="s">
        <v>1764</v>
      </c>
      <c r="C37" s="79"/>
      <c r="D37" s="46">
        <f t="shared" si="0"/>
        <v>88939</v>
      </c>
      <c r="E37" s="79"/>
      <c r="F37" s="100">
        <v>88939</v>
      </c>
      <c r="H37" s="98" t="s">
        <v>366</v>
      </c>
      <c r="I37" s="99" t="s">
        <v>1768</v>
      </c>
      <c r="J37" s="79"/>
      <c r="K37" s="46">
        <f t="shared" si="1"/>
        <v>26000</v>
      </c>
      <c r="L37" s="79"/>
      <c r="M37" s="100">
        <v>26000</v>
      </c>
      <c r="O37" s="98" t="s">
        <v>351</v>
      </c>
      <c r="P37" s="99" t="s">
        <v>1764</v>
      </c>
      <c r="Q37" s="100">
        <v>7838801</v>
      </c>
      <c r="R37" s="46">
        <f t="shared" si="2"/>
        <v>4212426</v>
      </c>
      <c r="S37" s="100">
        <v>671000</v>
      </c>
      <c r="T37" s="100">
        <v>3541426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466115</v>
      </c>
      <c r="E38" s="79"/>
      <c r="F38" s="100">
        <v>466115</v>
      </c>
      <c r="H38" s="98" t="s">
        <v>369</v>
      </c>
      <c r="I38" s="99" t="s">
        <v>2252</v>
      </c>
      <c r="J38" s="79"/>
      <c r="K38" s="46">
        <f t="shared" si="1"/>
        <v>1404601</v>
      </c>
      <c r="L38" s="100">
        <v>186000</v>
      </c>
      <c r="M38" s="100">
        <v>1218601</v>
      </c>
      <c r="O38" s="98" t="s">
        <v>354</v>
      </c>
      <c r="P38" s="99" t="s">
        <v>2336</v>
      </c>
      <c r="Q38" s="100">
        <v>200200</v>
      </c>
      <c r="R38" s="46">
        <f t="shared" si="2"/>
        <v>4008550</v>
      </c>
      <c r="S38" s="100">
        <v>1097890</v>
      </c>
      <c r="T38" s="100">
        <v>2910660</v>
      </c>
      <c r="V38" s="98" t="s">
        <v>354</v>
      </c>
      <c r="W38" s="99" t="s">
        <v>2336</v>
      </c>
      <c r="X38" s="79"/>
      <c r="Y38" s="100">
        <f t="shared" si="3"/>
        <v>526125</v>
      </c>
      <c r="Z38" s="100">
        <v>103100</v>
      </c>
      <c r="AA38" s="100">
        <v>423025</v>
      </c>
    </row>
    <row r="39" spans="1:27" ht="15">
      <c r="A39" s="98" t="s">
        <v>357</v>
      </c>
      <c r="B39" s="99" t="s">
        <v>1765</v>
      </c>
      <c r="C39" s="100">
        <v>201000</v>
      </c>
      <c r="D39" s="46">
        <f t="shared" si="0"/>
        <v>452339</v>
      </c>
      <c r="E39" s="100">
        <v>110300</v>
      </c>
      <c r="F39" s="100">
        <v>342039</v>
      </c>
      <c r="H39" s="98" t="s">
        <v>372</v>
      </c>
      <c r="I39" s="99" t="s">
        <v>1769</v>
      </c>
      <c r="J39" s="79"/>
      <c r="K39" s="46">
        <f t="shared" si="1"/>
        <v>6959239</v>
      </c>
      <c r="L39" s="79"/>
      <c r="M39" s="100">
        <v>6959239</v>
      </c>
      <c r="O39" s="98" t="s">
        <v>357</v>
      </c>
      <c r="P39" s="99" t="s">
        <v>1765</v>
      </c>
      <c r="Q39" s="100">
        <v>609000</v>
      </c>
      <c r="R39" s="46">
        <f t="shared" si="2"/>
        <v>6100024</v>
      </c>
      <c r="S39" s="100">
        <v>2284251</v>
      </c>
      <c r="T39" s="100">
        <v>3815773</v>
      </c>
      <c r="V39" s="98" t="s">
        <v>357</v>
      </c>
      <c r="W39" s="99" t="s">
        <v>1765</v>
      </c>
      <c r="X39" s="100">
        <v>567500</v>
      </c>
      <c r="Y39" s="100">
        <f t="shared" si="3"/>
        <v>2741757</v>
      </c>
      <c r="Z39" s="100">
        <v>271481</v>
      </c>
      <c r="AA39" s="100">
        <v>2470276</v>
      </c>
    </row>
    <row r="40" spans="1:27" ht="15">
      <c r="A40" s="98" t="s">
        <v>360</v>
      </c>
      <c r="B40" s="99" t="s">
        <v>1766</v>
      </c>
      <c r="C40" s="79"/>
      <c r="D40" s="46">
        <f t="shared" si="0"/>
        <v>169838</v>
      </c>
      <c r="E40" s="79"/>
      <c r="F40" s="100">
        <v>169838</v>
      </c>
      <c r="H40" s="98" t="s">
        <v>375</v>
      </c>
      <c r="I40" s="99" t="s">
        <v>1770</v>
      </c>
      <c r="J40" s="100">
        <v>9000</v>
      </c>
      <c r="K40" s="46">
        <f t="shared" si="1"/>
        <v>419673</v>
      </c>
      <c r="L40" s="79"/>
      <c r="M40" s="100">
        <v>419673</v>
      </c>
      <c r="O40" s="98" t="s">
        <v>360</v>
      </c>
      <c r="P40" s="99" t="s">
        <v>1766</v>
      </c>
      <c r="Q40" s="100">
        <v>383900</v>
      </c>
      <c r="R40" s="46">
        <f t="shared" si="2"/>
        <v>1099829</v>
      </c>
      <c r="S40" s="100">
        <v>134700</v>
      </c>
      <c r="T40" s="100">
        <v>965129</v>
      </c>
      <c r="V40" s="98" t="s">
        <v>360</v>
      </c>
      <c r="W40" s="99" t="s">
        <v>1766</v>
      </c>
      <c r="X40" s="100">
        <v>1074401</v>
      </c>
      <c r="Y40" s="100">
        <f t="shared" si="3"/>
        <v>5034285</v>
      </c>
      <c r="Z40" s="100">
        <v>3700</v>
      </c>
      <c r="AA40" s="100">
        <v>5030585</v>
      </c>
    </row>
    <row r="41" spans="1:27" ht="15">
      <c r="A41" s="98" t="s">
        <v>363</v>
      </c>
      <c r="B41" s="99" t="s">
        <v>1767</v>
      </c>
      <c r="C41" s="100">
        <v>3961000</v>
      </c>
      <c r="D41" s="46">
        <f t="shared" si="0"/>
        <v>525003</v>
      </c>
      <c r="E41" s="100">
        <v>269000</v>
      </c>
      <c r="F41" s="100">
        <v>256003</v>
      </c>
      <c r="H41" s="98" t="s">
        <v>378</v>
      </c>
      <c r="I41" s="99" t="s">
        <v>1771</v>
      </c>
      <c r="J41" s="100">
        <v>19000</v>
      </c>
      <c r="K41" s="46">
        <f t="shared" si="1"/>
        <v>231559</v>
      </c>
      <c r="L41" s="100">
        <v>170500</v>
      </c>
      <c r="M41" s="100">
        <v>61059</v>
      </c>
      <c r="O41" s="98" t="s">
        <v>363</v>
      </c>
      <c r="P41" s="99" t="s">
        <v>1767</v>
      </c>
      <c r="Q41" s="100">
        <v>59584100</v>
      </c>
      <c r="R41" s="46">
        <f t="shared" si="2"/>
        <v>4734673</v>
      </c>
      <c r="S41" s="100">
        <v>569000</v>
      </c>
      <c r="T41" s="100">
        <v>4165673</v>
      </c>
      <c r="V41" s="98" t="s">
        <v>363</v>
      </c>
      <c r="W41" s="99" t="s">
        <v>1767</v>
      </c>
      <c r="X41" s="100">
        <v>513940</v>
      </c>
      <c r="Y41" s="100">
        <f t="shared" si="3"/>
        <v>2681440</v>
      </c>
      <c r="Z41" s="79"/>
      <c r="AA41" s="100">
        <v>2681440</v>
      </c>
    </row>
    <row r="42" spans="1:27" ht="15">
      <c r="A42" s="98" t="s">
        <v>366</v>
      </c>
      <c r="B42" s="99" t="s">
        <v>1768</v>
      </c>
      <c r="C42" s="79"/>
      <c r="D42" s="46">
        <f t="shared" si="0"/>
        <v>448547</v>
      </c>
      <c r="E42" s="100">
        <v>95000</v>
      </c>
      <c r="F42" s="100">
        <v>353547</v>
      </c>
      <c r="H42" s="98" t="s">
        <v>381</v>
      </c>
      <c r="I42" s="99" t="s">
        <v>1772</v>
      </c>
      <c r="J42" s="79"/>
      <c r="K42" s="46">
        <f t="shared" si="1"/>
        <v>635663</v>
      </c>
      <c r="L42" s="79"/>
      <c r="M42" s="100">
        <v>635663</v>
      </c>
      <c r="O42" s="98" t="s">
        <v>366</v>
      </c>
      <c r="P42" s="99" t="s">
        <v>1768</v>
      </c>
      <c r="Q42" s="100">
        <v>389000</v>
      </c>
      <c r="R42" s="46">
        <f t="shared" si="2"/>
        <v>3273349</v>
      </c>
      <c r="S42" s="100">
        <v>1307400</v>
      </c>
      <c r="T42" s="100">
        <v>1965949</v>
      </c>
      <c r="V42" s="98" t="s">
        <v>366</v>
      </c>
      <c r="W42" s="99" t="s">
        <v>1768</v>
      </c>
      <c r="X42" s="100">
        <v>166750</v>
      </c>
      <c r="Y42" s="100">
        <f t="shared" si="3"/>
        <v>1632342</v>
      </c>
      <c r="Z42" s="79"/>
      <c r="AA42" s="100">
        <v>1632342</v>
      </c>
    </row>
    <row r="43" spans="1:27" ht="15">
      <c r="A43" s="98" t="s">
        <v>369</v>
      </c>
      <c r="B43" s="99" t="s">
        <v>2252</v>
      </c>
      <c r="C43" s="100">
        <v>10000</v>
      </c>
      <c r="D43" s="46">
        <f t="shared" si="0"/>
        <v>219464</v>
      </c>
      <c r="E43" s="100">
        <v>65000</v>
      </c>
      <c r="F43" s="100">
        <v>154464</v>
      </c>
      <c r="H43" s="98" t="s">
        <v>384</v>
      </c>
      <c r="I43" s="99" t="s">
        <v>1773</v>
      </c>
      <c r="J43" s="100">
        <v>15500</v>
      </c>
      <c r="K43" s="46">
        <f t="shared" si="1"/>
        <v>2040501</v>
      </c>
      <c r="L43" s="79"/>
      <c r="M43" s="100">
        <v>2040501</v>
      </c>
      <c r="O43" s="98" t="s">
        <v>369</v>
      </c>
      <c r="P43" s="99" t="s">
        <v>2252</v>
      </c>
      <c r="Q43" s="100">
        <v>4043000</v>
      </c>
      <c r="R43" s="46">
        <f t="shared" si="2"/>
        <v>3066058</v>
      </c>
      <c r="S43" s="100">
        <v>869193</v>
      </c>
      <c r="T43" s="100">
        <v>2196865</v>
      </c>
      <c r="V43" s="98" t="s">
        <v>369</v>
      </c>
      <c r="W43" s="99" t="s">
        <v>2252</v>
      </c>
      <c r="X43" s="100">
        <v>11642500</v>
      </c>
      <c r="Y43" s="100">
        <f t="shared" si="3"/>
        <v>11717587</v>
      </c>
      <c r="Z43" s="100">
        <v>700001</v>
      </c>
      <c r="AA43" s="100">
        <v>11017586</v>
      </c>
    </row>
    <row r="44" spans="1:27" ht="15">
      <c r="A44" s="98" t="s">
        <v>372</v>
      </c>
      <c r="B44" s="99" t="s">
        <v>1769</v>
      </c>
      <c r="C44" s="100">
        <v>1445000</v>
      </c>
      <c r="D44" s="46">
        <f t="shared" si="0"/>
        <v>855455</v>
      </c>
      <c r="E44" s="100">
        <v>526200</v>
      </c>
      <c r="F44" s="100">
        <v>329255</v>
      </c>
      <c r="H44" s="98" t="s">
        <v>387</v>
      </c>
      <c r="I44" s="99" t="s">
        <v>1774</v>
      </c>
      <c r="J44" s="100">
        <v>10800</v>
      </c>
      <c r="K44" s="46">
        <f t="shared" si="1"/>
        <v>434410</v>
      </c>
      <c r="L44" s="79"/>
      <c r="M44" s="100">
        <v>434410</v>
      </c>
      <c r="O44" s="98" t="s">
        <v>372</v>
      </c>
      <c r="P44" s="99" t="s">
        <v>1769</v>
      </c>
      <c r="Q44" s="100">
        <v>4792700</v>
      </c>
      <c r="R44" s="46">
        <f t="shared" si="2"/>
        <v>3684962</v>
      </c>
      <c r="S44" s="100">
        <v>1940175</v>
      </c>
      <c r="T44" s="100">
        <v>1744787</v>
      </c>
      <c r="V44" s="98" t="s">
        <v>372</v>
      </c>
      <c r="W44" s="99" t="s">
        <v>1769</v>
      </c>
      <c r="X44" s="100">
        <v>123565000</v>
      </c>
      <c r="Y44" s="100">
        <f t="shared" si="3"/>
        <v>11683120</v>
      </c>
      <c r="Z44" s="79"/>
      <c r="AA44" s="100">
        <v>11683120</v>
      </c>
    </row>
    <row r="45" spans="1:27" ht="15">
      <c r="A45" s="98" t="s">
        <v>375</v>
      </c>
      <c r="B45" s="99" t="s">
        <v>1770</v>
      </c>
      <c r="C45" s="100">
        <v>1024015</v>
      </c>
      <c r="D45" s="46">
        <f t="shared" si="0"/>
        <v>1099712</v>
      </c>
      <c r="E45" s="100">
        <v>313304</v>
      </c>
      <c r="F45" s="100">
        <v>786408</v>
      </c>
      <c r="H45" s="98" t="s">
        <v>390</v>
      </c>
      <c r="I45" s="99" t="s">
        <v>1775</v>
      </c>
      <c r="J45" s="100">
        <v>507700</v>
      </c>
      <c r="K45" s="46">
        <f t="shared" si="1"/>
        <v>44626</v>
      </c>
      <c r="L45" s="79"/>
      <c r="M45" s="100">
        <v>44626</v>
      </c>
      <c r="O45" s="98" t="s">
        <v>375</v>
      </c>
      <c r="P45" s="99" t="s">
        <v>1770</v>
      </c>
      <c r="Q45" s="100">
        <v>2078555</v>
      </c>
      <c r="R45" s="46">
        <f t="shared" si="2"/>
        <v>13272651</v>
      </c>
      <c r="S45" s="100">
        <v>5087691</v>
      </c>
      <c r="T45" s="100">
        <v>8184960</v>
      </c>
      <c r="V45" s="98" t="s">
        <v>375</v>
      </c>
      <c r="W45" s="99" t="s">
        <v>1770</v>
      </c>
      <c r="X45" s="100">
        <v>535107</v>
      </c>
      <c r="Y45" s="100">
        <f t="shared" si="3"/>
        <v>5215255</v>
      </c>
      <c r="Z45" s="100">
        <v>33051</v>
      </c>
      <c r="AA45" s="100">
        <v>5182204</v>
      </c>
    </row>
    <row r="46" spans="1:27" ht="15">
      <c r="A46" s="98" t="s">
        <v>378</v>
      </c>
      <c r="B46" s="99" t="s">
        <v>1771</v>
      </c>
      <c r="C46" s="100">
        <v>844000</v>
      </c>
      <c r="D46" s="46">
        <f t="shared" si="0"/>
        <v>218433</v>
      </c>
      <c r="E46" s="79"/>
      <c r="F46" s="100">
        <v>218433</v>
      </c>
      <c r="H46" s="98" t="s">
        <v>393</v>
      </c>
      <c r="I46" s="99" t="s">
        <v>2323</v>
      </c>
      <c r="J46" s="79"/>
      <c r="K46" s="46">
        <f t="shared" si="1"/>
        <v>2350905</v>
      </c>
      <c r="L46" s="79"/>
      <c r="M46" s="100">
        <v>2350905</v>
      </c>
      <c r="O46" s="98" t="s">
        <v>378</v>
      </c>
      <c r="P46" s="99" t="s">
        <v>1771</v>
      </c>
      <c r="Q46" s="100">
        <v>2850001</v>
      </c>
      <c r="R46" s="46">
        <f t="shared" si="2"/>
        <v>1273833</v>
      </c>
      <c r="S46" s="100">
        <v>83600</v>
      </c>
      <c r="T46" s="100">
        <v>1190233</v>
      </c>
      <c r="V46" s="98" t="s">
        <v>378</v>
      </c>
      <c r="W46" s="99" t="s">
        <v>1771</v>
      </c>
      <c r="X46" s="100">
        <v>143000</v>
      </c>
      <c r="Y46" s="100">
        <f t="shared" si="3"/>
        <v>2084879</v>
      </c>
      <c r="Z46" s="100">
        <v>170500</v>
      </c>
      <c r="AA46" s="100">
        <v>1914379</v>
      </c>
    </row>
    <row r="47" spans="1:27" ht="15">
      <c r="A47" s="98" t="s">
        <v>381</v>
      </c>
      <c r="B47" s="99" t="s">
        <v>1772</v>
      </c>
      <c r="C47" s="79"/>
      <c r="D47" s="46">
        <f t="shared" si="0"/>
        <v>878359</v>
      </c>
      <c r="E47" s="100">
        <v>3000</v>
      </c>
      <c r="F47" s="100">
        <v>875359</v>
      </c>
      <c r="H47" s="98" t="s">
        <v>396</v>
      </c>
      <c r="I47" s="99" t="s">
        <v>1776</v>
      </c>
      <c r="J47" s="79"/>
      <c r="K47" s="46">
        <f t="shared" si="1"/>
        <v>3525</v>
      </c>
      <c r="L47" s="100">
        <v>125</v>
      </c>
      <c r="M47" s="100">
        <v>3400</v>
      </c>
      <c r="O47" s="98" t="s">
        <v>381</v>
      </c>
      <c r="P47" s="99" t="s">
        <v>1772</v>
      </c>
      <c r="Q47" s="100">
        <v>11932604</v>
      </c>
      <c r="R47" s="46">
        <f t="shared" si="2"/>
        <v>24894122</v>
      </c>
      <c r="S47" s="100">
        <v>815401</v>
      </c>
      <c r="T47" s="100">
        <v>24078721</v>
      </c>
      <c r="V47" s="98" t="s">
        <v>381</v>
      </c>
      <c r="W47" s="99" t="s">
        <v>1772</v>
      </c>
      <c r="X47" s="100">
        <v>27328301</v>
      </c>
      <c r="Y47" s="100">
        <f t="shared" si="3"/>
        <v>4582833</v>
      </c>
      <c r="Z47" s="100">
        <v>4507</v>
      </c>
      <c r="AA47" s="100">
        <v>4578326</v>
      </c>
    </row>
    <row r="48" spans="1:27" ht="15">
      <c r="A48" s="98" t="s">
        <v>384</v>
      </c>
      <c r="B48" s="99" t="s">
        <v>1773</v>
      </c>
      <c r="C48" s="100">
        <v>339300</v>
      </c>
      <c r="D48" s="46">
        <f t="shared" si="0"/>
        <v>1929212</v>
      </c>
      <c r="E48" s="100">
        <v>830000</v>
      </c>
      <c r="F48" s="100">
        <v>1099212</v>
      </c>
      <c r="H48" s="98" t="s">
        <v>399</v>
      </c>
      <c r="I48" s="99" t="s">
        <v>1777</v>
      </c>
      <c r="J48" s="100">
        <v>63000</v>
      </c>
      <c r="K48" s="46">
        <f t="shared" si="1"/>
        <v>221801</v>
      </c>
      <c r="L48" s="79"/>
      <c r="M48" s="100">
        <v>221801</v>
      </c>
      <c r="O48" s="98" t="s">
        <v>384</v>
      </c>
      <c r="P48" s="99" t="s">
        <v>1773</v>
      </c>
      <c r="Q48" s="100">
        <v>8496951</v>
      </c>
      <c r="R48" s="46">
        <f t="shared" si="2"/>
        <v>7629766</v>
      </c>
      <c r="S48" s="100">
        <v>2237702</v>
      </c>
      <c r="T48" s="100">
        <v>5392064</v>
      </c>
      <c r="V48" s="98" t="s">
        <v>384</v>
      </c>
      <c r="W48" s="99" t="s">
        <v>1773</v>
      </c>
      <c r="X48" s="100">
        <v>350200</v>
      </c>
      <c r="Y48" s="100">
        <f t="shared" si="3"/>
        <v>5391617</v>
      </c>
      <c r="Z48" s="79"/>
      <c r="AA48" s="100">
        <v>5391617</v>
      </c>
    </row>
    <row r="49" spans="1:27" ht="15">
      <c r="A49" s="98" t="s">
        <v>387</v>
      </c>
      <c r="B49" s="99" t="s">
        <v>1774</v>
      </c>
      <c r="C49" s="79"/>
      <c r="D49" s="46">
        <f t="shared" si="0"/>
        <v>556099</v>
      </c>
      <c r="E49" s="100">
        <v>20500</v>
      </c>
      <c r="F49" s="100">
        <v>535599</v>
      </c>
      <c r="H49" s="98" t="s">
        <v>405</v>
      </c>
      <c r="I49" s="99" t="s">
        <v>1779</v>
      </c>
      <c r="J49" s="79"/>
      <c r="K49" s="46">
        <f t="shared" si="1"/>
        <v>19875</v>
      </c>
      <c r="L49" s="79"/>
      <c r="M49" s="100">
        <v>19875</v>
      </c>
      <c r="O49" s="98" t="s">
        <v>387</v>
      </c>
      <c r="P49" s="99" t="s">
        <v>1774</v>
      </c>
      <c r="Q49" s="100">
        <v>7614720</v>
      </c>
      <c r="R49" s="46">
        <f t="shared" si="2"/>
        <v>3604885</v>
      </c>
      <c r="S49" s="100">
        <v>104600</v>
      </c>
      <c r="T49" s="100">
        <v>3500285</v>
      </c>
      <c r="V49" s="98" t="s">
        <v>387</v>
      </c>
      <c r="W49" s="99" t="s">
        <v>1774</v>
      </c>
      <c r="X49" s="100">
        <v>115200</v>
      </c>
      <c r="Y49" s="100">
        <f t="shared" si="3"/>
        <v>1980756</v>
      </c>
      <c r="Z49" s="100">
        <v>184500</v>
      </c>
      <c r="AA49" s="100">
        <v>1796256</v>
      </c>
    </row>
    <row r="50" spans="1:27" ht="15">
      <c r="A50" s="98" t="s">
        <v>390</v>
      </c>
      <c r="B50" s="99" t="s">
        <v>1775</v>
      </c>
      <c r="C50" s="100">
        <v>842150</v>
      </c>
      <c r="D50" s="46">
        <f t="shared" si="0"/>
        <v>1378398</v>
      </c>
      <c r="E50" s="100">
        <v>866745</v>
      </c>
      <c r="F50" s="100">
        <v>511653</v>
      </c>
      <c r="H50" s="98" t="s">
        <v>408</v>
      </c>
      <c r="I50" s="99" t="s">
        <v>1780</v>
      </c>
      <c r="J50" s="79"/>
      <c r="K50" s="46">
        <f t="shared" si="1"/>
        <v>10000</v>
      </c>
      <c r="L50" s="79"/>
      <c r="M50" s="100">
        <v>10000</v>
      </c>
      <c r="O50" s="98" t="s">
        <v>390</v>
      </c>
      <c r="P50" s="99" t="s">
        <v>1775</v>
      </c>
      <c r="Q50" s="100">
        <v>3780050</v>
      </c>
      <c r="R50" s="46">
        <f t="shared" si="2"/>
        <v>8688206</v>
      </c>
      <c r="S50" s="100">
        <v>4385448</v>
      </c>
      <c r="T50" s="100">
        <v>4302758</v>
      </c>
      <c r="V50" s="98" t="s">
        <v>390</v>
      </c>
      <c r="W50" s="99" t="s">
        <v>1775</v>
      </c>
      <c r="X50" s="100">
        <v>507700</v>
      </c>
      <c r="Y50" s="100">
        <f t="shared" si="3"/>
        <v>4443437</v>
      </c>
      <c r="Z50" s="79"/>
      <c r="AA50" s="100">
        <v>4443437</v>
      </c>
    </row>
    <row r="51" spans="1:27" ht="15">
      <c r="A51" s="98" t="s">
        <v>393</v>
      </c>
      <c r="B51" s="99" t="s">
        <v>2323</v>
      </c>
      <c r="C51" s="100">
        <v>48199500</v>
      </c>
      <c r="D51" s="46">
        <f t="shared" si="0"/>
        <v>655513</v>
      </c>
      <c r="E51" s="100">
        <v>118700</v>
      </c>
      <c r="F51" s="100">
        <v>536813</v>
      </c>
      <c r="H51" s="98" t="s">
        <v>411</v>
      </c>
      <c r="I51" s="99" t="s">
        <v>2253</v>
      </c>
      <c r="J51" s="79"/>
      <c r="K51" s="46">
        <f t="shared" si="1"/>
        <v>71100</v>
      </c>
      <c r="L51" s="79"/>
      <c r="M51" s="100">
        <v>71100</v>
      </c>
      <c r="O51" s="98" t="s">
        <v>393</v>
      </c>
      <c r="P51" s="99" t="s">
        <v>2323</v>
      </c>
      <c r="Q51" s="100">
        <v>55106400</v>
      </c>
      <c r="R51" s="46">
        <f t="shared" si="2"/>
        <v>8130676</v>
      </c>
      <c r="S51" s="100">
        <v>398531</v>
      </c>
      <c r="T51" s="100">
        <v>7732145</v>
      </c>
      <c r="V51" s="98" t="s">
        <v>393</v>
      </c>
      <c r="W51" s="99" t="s">
        <v>2323</v>
      </c>
      <c r="X51" s="100">
        <v>2152650</v>
      </c>
      <c r="Y51" s="100">
        <f t="shared" si="3"/>
        <v>48256016</v>
      </c>
      <c r="Z51" s="100">
        <v>566700</v>
      </c>
      <c r="AA51" s="100">
        <v>47689316</v>
      </c>
    </row>
    <row r="52" spans="1:27" ht="15">
      <c r="A52" s="98" t="s">
        <v>396</v>
      </c>
      <c r="B52" s="99" t="s">
        <v>1776</v>
      </c>
      <c r="C52" s="79"/>
      <c r="D52" s="46">
        <f t="shared" si="0"/>
        <v>160930</v>
      </c>
      <c r="E52" s="100">
        <v>10000</v>
      </c>
      <c r="F52" s="100">
        <v>150930</v>
      </c>
      <c r="H52" s="98" t="s">
        <v>414</v>
      </c>
      <c r="I52" s="99" t="s">
        <v>1781</v>
      </c>
      <c r="J52" s="79"/>
      <c r="K52" s="46">
        <f t="shared" si="1"/>
        <v>278301</v>
      </c>
      <c r="L52" s="79"/>
      <c r="M52" s="100">
        <v>278301</v>
      </c>
      <c r="O52" s="98" t="s">
        <v>396</v>
      </c>
      <c r="P52" s="99" t="s">
        <v>1776</v>
      </c>
      <c r="Q52" s="100">
        <v>1876153</v>
      </c>
      <c r="R52" s="46">
        <f t="shared" si="2"/>
        <v>2168940</v>
      </c>
      <c r="S52" s="100">
        <v>844653</v>
      </c>
      <c r="T52" s="100">
        <v>1324287</v>
      </c>
      <c r="V52" s="98" t="s">
        <v>396</v>
      </c>
      <c r="W52" s="99" t="s">
        <v>1776</v>
      </c>
      <c r="X52" s="79"/>
      <c r="Y52" s="100">
        <f t="shared" si="3"/>
        <v>76625</v>
      </c>
      <c r="Z52" s="100">
        <v>125</v>
      </c>
      <c r="AA52" s="100">
        <v>76500</v>
      </c>
    </row>
    <row r="53" spans="1:27" ht="15">
      <c r="A53" s="98" t="s">
        <v>399</v>
      </c>
      <c r="B53" s="99" t="s">
        <v>1777</v>
      </c>
      <c r="C53" s="100">
        <v>15000</v>
      </c>
      <c r="D53" s="46">
        <f t="shared" si="0"/>
        <v>160422</v>
      </c>
      <c r="E53" s="79"/>
      <c r="F53" s="100">
        <v>160422</v>
      </c>
      <c r="H53" s="98" t="s">
        <v>417</v>
      </c>
      <c r="I53" s="99" t="s">
        <v>1782</v>
      </c>
      <c r="J53" s="79"/>
      <c r="K53" s="46">
        <f t="shared" si="1"/>
        <v>338450</v>
      </c>
      <c r="L53" s="79"/>
      <c r="M53" s="100">
        <v>338450</v>
      </c>
      <c r="O53" s="98" t="s">
        <v>399</v>
      </c>
      <c r="P53" s="99" t="s">
        <v>1777</v>
      </c>
      <c r="Q53" s="100">
        <v>828000</v>
      </c>
      <c r="R53" s="46">
        <f t="shared" si="2"/>
        <v>4807608</v>
      </c>
      <c r="S53" s="100">
        <v>693200</v>
      </c>
      <c r="T53" s="100">
        <v>4114408</v>
      </c>
      <c r="V53" s="98" t="s">
        <v>399</v>
      </c>
      <c r="W53" s="99" t="s">
        <v>1777</v>
      </c>
      <c r="X53" s="100">
        <v>101920</v>
      </c>
      <c r="Y53" s="100">
        <f t="shared" si="3"/>
        <v>2598617</v>
      </c>
      <c r="Z53" s="79"/>
      <c r="AA53" s="100">
        <v>2598617</v>
      </c>
    </row>
    <row r="54" spans="1:27" ht="15">
      <c r="A54" s="98" t="s">
        <v>402</v>
      </c>
      <c r="B54" s="99" t="s">
        <v>1778</v>
      </c>
      <c r="C54" s="79"/>
      <c r="D54" s="46">
        <f t="shared" si="0"/>
        <v>489466</v>
      </c>
      <c r="E54" s="79"/>
      <c r="F54" s="100">
        <v>489466</v>
      </c>
      <c r="H54" s="98" t="s">
        <v>420</v>
      </c>
      <c r="I54" s="99" t="s">
        <v>1783</v>
      </c>
      <c r="J54" s="79"/>
      <c r="K54" s="46">
        <f t="shared" si="1"/>
        <v>420342</v>
      </c>
      <c r="L54" s="79"/>
      <c r="M54" s="100">
        <v>420342</v>
      </c>
      <c r="O54" s="98" t="s">
        <v>402</v>
      </c>
      <c r="P54" s="99" t="s">
        <v>1778</v>
      </c>
      <c r="Q54" s="100">
        <v>882200</v>
      </c>
      <c r="R54" s="46">
        <f t="shared" si="2"/>
        <v>2247624</v>
      </c>
      <c r="S54" s="100">
        <v>862220</v>
      </c>
      <c r="T54" s="100">
        <v>1385404</v>
      </c>
      <c r="V54" s="98" t="s">
        <v>402</v>
      </c>
      <c r="W54" s="99" t="s">
        <v>1778</v>
      </c>
      <c r="X54" s="100">
        <v>61875</v>
      </c>
      <c r="Y54" s="100">
        <f t="shared" si="3"/>
        <v>910449</v>
      </c>
      <c r="Z54" s="100">
        <v>12680</v>
      </c>
      <c r="AA54" s="100">
        <v>897769</v>
      </c>
    </row>
    <row r="55" spans="1:27" ht="15">
      <c r="A55" s="98" t="s">
        <v>405</v>
      </c>
      <c r="B55" s="99" t="s">
        <v>1779</v>
      </c>
      <c r="C55" s="100">
        <v>360500</v>
      </c>
      <c r="D55" s="46">
        <f t="shared" si="0"/>
        <v>868563</v>
      </c>
      <c r="E55" s="100">
        <v>310269</v>
      </c>
      <c r="F55" s="100">
        <v>558294</v>
      </c>
      <c r="H55" s="98" t="s">
        <v>423</v>
      </c>
      <c r="I55" s="99" t="s">
        <v>1784</v>
      </c>
      <c r="J55" s="100">
        <v>10000</v>
      </c>
      <c r="K55" s="46">
        <f t="shared" si="1"/>
        <v>13101</v>
      </c>
      <c r="L55" s="79"/>
      <c r="M55" s="100">
        <v>13101</v>
      </c>
      <c r="O55" s="98" t="s">
        <v>405</v>
      </c>
      <c r="P55" s="99" t="s">
        <v>1779</v>
      </c>
      <c r="Q55" s="100">
        <v>1146501</v>
      </c>
      <c r="R55" s="46">
        <f t="shared" si="2"/>
        <v>4173136</v>
      </c>
      <c r="S55" s="100">
        <v>879759</v>
      </c>
      <c r="T55" s="100">
        <v>3293377</v>
      </c>
      <c r="V55" s="98" t="s">
        <v>405</v>
      </c>
      <c r="W55" s="99" t="s">
        <v>1779</v>
      </c>
      <c r="X55" s="100">
        <v>50000</v>
      </c>
      <c r="Y55" s="100">
        <f t="shared" si="3"/>
        <v>5344814</v>
      </c>
      <c r="Z55" s="79"/>
      <c r="AA55" s="100">
        <v>5344814</v>
      </c>
    </row>
    <row r="56" spans="1:27" ht="15">
      <c r="A56" s="98" t="s">
        <v>408</v>
      </c>
      <c r="B56" s="99" t="s">
        <v>1780</v>
      </c>
      <c r="C56" s="79"/>
      <c r="D56" s="46">
        <f t="shared" si="0"/>
        <v>216338</v>
      </c>
      <c r="E56" s="100">
        <v>12501</v>
      </c>
      <c r="F56" s="100">
        <v>203837</v>
      </c>
      <c r="H56" s="98" t="s">
        <v>426</v>
      </c>
      <c r="I56" s="99" t="s">
        <v>1785</v>
      </c>
      <c r="J56" s="79"/>
      <c r="K56" s="46">
        <f t="shared" si="1"/>
        <v>15650</v>
      </c>
      <c r="L56" s="79"/>
      <c r="M56" s="100">
        <v>15650</v>
      </c>
      <c r="O56" s="98" t="s">
        <v>408</v>
      </c>
      <c r="P56" s="99" t="s">
        <v>1780</v>
      </c>
      <c r="Q56" s="100">
        <v>1502803</v>
      </c>
      <c r="R56" s="46">
        <f t="shared" si="2"/>
        <v>4881007</v>
      </c>
      <c r="S56" s="100">
        <v>2534304</v>
      </c>
      <c r="T56" s="100">
        <v>2346703</v>
      </c>
      <c r="V56" s="98" t="s">
        <v>408</v>
      </c>
      <c r="W56" s="99" t="s">
        <v>1780</v>
      </c>
      <c r="X56" s="79"/>
      <c r="Y56" s="100">
        <f t="shared" si="3"/>
        <v>261756</v>
      </c>
      <c r="Z56" s="100">
        <v>59500</v>
      </c>
      <c r="AA56" s="100">
        <v>202256</v>
      </c>
    </row>
    <row r="57" spans="1:27" ht="15">
      <c r="A57" s="98" t="s">
        <v>411</v>
      </c>
      <c r="B57" s="99" t="s">
        <v>2253</v>
      </c>
      <c r="C57" s="79"/>
      <c r="D57" s="46">
        <f t="shared" si="0"/>
        <v>208751</v>
      </c>
      <c r="E57" s="79"/>
      <c r="F57" s="100">
        <v>208751</v>
      </c>
      <c r="H57" s="98" t="s">
        <v>429</v>
      </c>
      <c r="I57" s="99" t="s">
        <v>1786</v>
      </c>
      <c r="J57" s="79"/>
      <c r="K57" s="46">
        <f t="shared" si="1"/>
        <v>800556</v>
      </c>
      <c r="L57" s="79"/>
      <c r="M57" s="100">
        <v>800556</v>
      </c>
      <c r="O57" s="98" t="s">
        <v>411</v>
      </c>
      <c r="P57" s="99" t="s">
        <v>2253</v>
      </c>
      <c r="Q57" s="100">
        <v>913600</v>
      </c>
      <c r="R57" s="46">
        <f t="shared" si="2"/>
        <v>4641275</v>
      </c>
      <c r="S57" s="100">
        <v>1551700</v>
      </c>
      <c r="T57" s="100">
        <v>3089575</v>
      </c>
      <c r="V57" s="98" t="s">
        <v>411</v>
      </c>
      <c r="W57" s="99" t="s">
        <v>2253</v>
      </c>
      <c r="X57" s="79"/>
      <c r="Y57" s="100">
        <f t="shared" si="3"/>
        <v>3144564</v>
      </c>
      <c r="Z57" s="100">
        <v>2620000</v>
      </c>
      <c r="AA57" s="100">
        <v>524564</v>
      </c>
    </row>
    <row r="58" spans="1:27" ht="15">
      <c r="A58" s="98" t="s">
        <v>414</v>
      </c>
      <c r="B58" s="99" t="s">
        <v>1781</v>
      </c>
      <c r="C58" s="100">
        <v>1800000</v>
      </c>
      <c r="D58" s="46">
        <f t="shared" si="0"/>
        <v>110799</v>
      </c>
      <c r="E58" s="100">
        <v>501</v>
      </c>
      <c r="F58" s="100">
        <v>110298</v>
      </c>
      <c r="H58" s="98" t="s">
        <v>432</v>
      </c>
      <c r="I58" s="99" t="s">
        <v>1787</v>
      </c>
      <c r="J58" s="100">
        <v>919500</v>
      </c>
      <c r="K58" s="46">
        <f t="shared" si="1"/>
        <v>2294651</v>
      </c>
      <c r="L58" s="100">
        <v>49000</v>
      </c>
      <c r="M58" s="100">
        <v>2245651</v>
      </c>
      <c r="O58" s="98" t="s">
        <v>414</v>
      </c>
      <c r="P58" s="99" t="s">
        <v>1781</v>
      </c>
      <c r="Q58" s="100">
        <v>2541901</v>
      </c>
      <c r="R58" s="46">
        <f t="shared" si="2"/>
        <v>1945159</v>
      </c>
      <c r="S58" s="100">
        <v>638501</v>
      </c>
      <c r="T58" s="100">
        <v>1306658</v>
      </c>
      <c r="V58" s="98" t="s">
        <v>414</v>
      </c>
      <c r="W58" s="99" t="s">
        <v>1781</v>
      </c>
      <c r="X58" s="79"/>
      <c r="Y58" s="100">
        <f t="shared" si="3"/>
        <v>2132119</v>
      </c>
      <c r="Z58" s="100">
        <v>169035</v>
      </c>
      <c r="AA58" s="100">
        <v>1963084</v>
      </c>
    </row>
    <row r="59" spans="1:27" ht="15">
      <c r="A59" s="98" t="s">
        <v>417</v>
      </c>
      <c r="B59" s="99" t="s">
        <v>1782</v>
      </c>
      <c r="C59" s="79"/>
      <c r="D59" s="46">
        <f t="shared" si="0"/>
        <v>716508</v>
      </c>
      <c r="E59" s="100">
        <v>468500</v>
      </c>
      <c r="F59" s="100">
        <v>248008</v>
      </c>
      <c r="H59" s="98" t="s">
        <v>435</v>
      </c>
      <c r="I59" s="99" t="s">
        <v>1788</v>
      </c>
      <c r="J59" s="79"/>
      <c r="K59" s="46">
        <f t="shared" si="1"/>
        <v>32700</v>
      </c>
      <c r="L59" s="79"/>
      <c r="M59" s="100">
        <v>32700</v>
      </c>
      <c r="O59" s="98" t="s">
        <v>417</v>
      </c>
      <c r="P59" s="99" t="s">
        <v>1782</v>
      </c>
      <c r="Q59" s="100">
        <v>1008550</v>
      </c>
      <c r="R59" s="46">
        <f t="shared" si="2"/>
        <v>3637055</v>
      </c>
      <c r="S59" s="100">
        <v>741920</v>
      </c>
      <c r="T59" s="100">
        <v>2895135</v>
      </c>
      <c r="V59" s="98" t="s">
        <v>417</v>
      </c>
      <c r="W59" s="99" t="s">
        <v>1782</v>
      </c>
      <c r="X59" s="100">
        <v>797000</v>
      </c>
      <c r="Y59" s="100">
        <f t="shared" si="3"/>
        <v>1805354</v>
      </c>
      <c r="Z59" s="79"/>
      <c r="AA59" s="100">
        <v>1805354</v>
      </c>
    </row>
    <row r="60" spans="1:27" ht="15">
      <c r="A60" s="98" t="s">
        <v>420</v>
      </c>
      <c r="B60" s="99" t="s">
        <v>1783</v>
      </c>
      <c r="C60" s="100">
        <v>294150</v>
      </c>
      <c r="D60" s="46">
        <f t="shared" si="0"/>
        <v>591619</v>
      </c>
      <c r="E60" s="100">
        <v>211600</v>
      </c>
      <c r="F60" s="100">
        <v>380019</v>
      </c>
      <c r="H60" s="98" t="s">
        <v>438</v>
      </c>
      <c r="I60" s="99" t="s">
        <v>1789</v>
      </c>
      <c r="J60" s="100">
        <v>4250</v>
      </c>
      <c r="K60" s="46">
        <f t="shared" si="1"/>
        <v>0</v>
      </c>
      <c r="L60" s="79"/>
      <c r="M60" s="79"/>
      <c r="O60" s="98" t="s">
        <v>420</v>
      </c>
      <c r="P60" s="99" t="s">
        <v>1783</v>
      </c>
      <c r="Q60" s="100">
        <v>1457051</v>
      </c>
      <c r="R60" s="46">
        <f t="shared" si="2"/>
        <v>5252870</v>
      </c>
      <c r="S60" s="100">
        <v>1058391</v>
      </c>
      <c r="T60" s="100">
        <v>4194479</v>
      </c>
      <c r="V60" s="98" t="s">
        <v>420</v>
      </c>
      <c r="W60" s="99" t="s">
        <v>1783</v>
      </c>
      <c r="X60" s="100">
        <v>18500</v>
      </c>
      <c r="Y60" s="100">
        <f t="shared" si="3"/>
        <v>4265708</v>
      </c>
      <c r="Z60" s="100">
        <v>1000855</v>
      </c>
      <c r="AA60" s="100">
        <v>3264853</v>
      </c>
    </row>
    <row r="61" spans="1:27" ht="15">
      <c r="A61" s="98" t="s">
        <v>423</v>
      </c>
      <c r="B61" s="99" t="s">
        <v>1784</v>
      </c>
      <c r="C61" s="100">
        <v>45000</v>
      </c>
      <c r="D61" s="46">
        <f t="shared" si="0"/>
        <v>2485547</v>
      </c>
      <c r="E61" s="100">
        <v>778341</v>
      </c>
      <c r="F61" s="100">
        <v>1707206</v>
      </c>
      <c r="H61" s="98" t="s">
        <v>441</v>
      </c>
      <c r="I61" s="99" t="s">
        <v>1790</v>
      </c>
      <c r="J61" s="79"/>
      <c r="K61" s="46">
        <f t="shared" si="1"/>
        <v>817935</v>
      </c>
      <c r="L61" s="79"/>
      <c r="M61" s="100">
        <v>817935</v>
      </c>
      <c r="O61" s="98" t="s">
        <v>423</v>
      </c>
      <c r="P61" s="99" t="s">
        <v>1784</v>
      </c>
      <c r="Q61" s="100">
        <v>2085105</v>
      </c>
      <c r="R61" s="46">
        <f t="shared" si="2"/>
        <v>19692067</v>
      </c>
      <c r="S61" s="100">
        <v>3076431</v>
      </c>
      <c r="T61" s="100">
        <v>16615636</v>
      </c>
      <c r="V61" s="98" t="s">
        <v>423</v>
      </c>
      <c r="W61" s="99" t="s">
        <v>1784</v>
      </c>
      <c r="X61" s="100">
        <v>9401288</v>
      </c>
      <c r="Y61" s="100">
        <f t="shared" si="3"/>
        <v>11711519</v>
      </c>
      <c r="Z61" s="100">
        <v>8180501</v>
      </c>
      <c r="AA61" s="100">
        <v>3531018</v>
      </c>
    </row>
    <row r="62" spans="1:27" ht="15">
      <c r="A62" s="98" t="s">
        <v>426</v>
      </c>
      <c r="B62" s="99" t="s">
        <v>1785</v>
      </c>
      <c r="C62" s="79"/>
      <c r="D62" s="46">
        <f t="shared" si="0"/>
        <v>456586</v>
      </c>
      <c r="E62" s="100">
        <v>229500</v>
      </c>
      <c r="F62" s="100">
        <v>227086</v>
      </c>
      <c r="H62" s="98" t="s">
        <v>444</v>
      </c>
      <c r="I62" s="99" t="s">
        <v>1791</v>
      </c>
      <c r="J62" s="79"/>
      <c r="K62" s="46">
        <f t="shared" si="1"/>
        <v>237332</v>
      </c>
      <c r="L62" s="79"/>
      <c r="M62" s="100">
        <v>237332</v>
      </c>
      <c r="O62" s="98" t="s">
        <v>426</v>
      </c>
      <c r="P62" s="99" t="s">
        <v>1785</v>
      </c>
      <c r="Q62" s="100">
        <v>376100</v>
      </c>
      <c r="R62" s="46">
        <f t="shared" si="2"/>
        <v>3991030</v>
      </c>
      <c r="S62" s="100">
        <v>1645000</v>
      </c>
      <c r="T62" s="100">
        <v>2346030</v>
      </c>
      <c r="V62" s="98" t="s">
        <v>426</v>
      </c>
      <c r="W62" s="99" t="s">
        <v>1785</v>
      </c>
      <c r="X62" s="79"/>
      <c r="Y62" s="100">
        <f t="shared" si="3"/>
        <v>1570519</v>
      </c>
      <c r="Z62" s="79"/>
      <c r="AA62" s="100">
        <v>1570519</v>
      </c>
    </row>
    <row r="63" spans="1:27" ht="15">
      <c r="A63" s="98" t="s">
        <v>429</v>
      </c>
      <c r="B63" s="99" t="s">
        <v>1786</v>
      </c>
      <c r="C63" s="79"/>
      <c r="D63" s="46">
        <f t="shared" si="0"/>
        <v>303515</v>
      </c>
      <c r="E63" s="100">
        <v>300</v>
      </c>
      <c r="F63" s="100">
        <v>303215</v>
      </c>
      <c r="H63" s="98" t="s">
        <v>450</v>
      </c>
      <c r="I63" s="99" t="s">
        <v>1793</v>
      </c>
      <c r="J63" s="79"/>
      <c r="K63" s="46">
        <f t="shared" si="1"/>
        <v>222750</v>
      </c>
      <c r="L63" s="100">
        <v>110000</v>
      </c>
      <c r="M63" s="100">
        <v>112750</v>
      </c>
      <c r="O63" s="98" t="s">
        <v>429</v>
      </c>
      <c r="P63" s="99" t="s">
        <v>1786</v>
      </c>
      <c r="Q63" s="100">
        <v>309750</v>
      </c>
      <c r="R63" s="46">
        <f t="shared" si="2"/>
        <v>2896068</v>
      </c>
      <c r="S63" s="100">
        <v>923413</v>
      </c>
      <c r="T63" s="100">
        <v>1972655</v>
      </c>
      <c r="V63" s="98" t="s">
        <v>429</v>
      </c>
      <c r="W63" s="99" t="s">
        <v>1786</v>
      </c>
      <c r="X63" s="100">
        <v>94001</v>
      </c>
      <c r="Y63" s="100">
        <f t="shared" si="3"/>
        <v>2386292</v>
      </c>
      <c r="Z63" s="100">
        <v>53500</v>
      </c>
      <c r="AA63" s="100">
        <v>2332792</v>
      </c>
    </row>
    <row r="64" spans="1:27" ht="15">
      <c r="A64" s="98" t="s">
        <v>432</v>
      </c>
      <c r="B64" s="99" t="s">
        <v>1787</v>
      </c>
      <c r="C64" s="100">
        <v>819500</v>
      </c>
      <c r="D64" s="46">
        <f t="shared" si="0"/>
        <v>110474</v>
      </c>
      <c r="E64" s="79"/>
      <c r="F64" s="100">
        <v>110474</v>
      </c>
      <c r="H64" s="98" t="s">
        <v>454</v>
      </c>
      <c r="I64" s="99" t="s">
        <v>1794</v>
      </c>
      <c r="J64" s="100">
        <v>136700</v>
      </c>
      <c r="K64" s="46">
        <f t="shared" si="1"/>
        <v>21500</v>
      </c>
      <c r="L64" s="79"/>
      <c r="M64" s="100">
        <v>21500</v>
      </c>
      <c r="O64" s="98" t="s">
        <v>432</v>
      </c>
      <c r="P64" s="99" t="s">
        <v>1787</v>
      </c>
      <c r="Q64" s="100">
        <v>5924500</v>
      </c>
      <c r="R64" s="46">
        <f t="shared" si="2"/>
        <v>5100670</v>
      </c>
      <c r="S64" s="100">
        <v>2912000</v>
      </c>
      <c r="T64" s="100">
        <v>2188670</v>
      </c>
      <c r="V64" s="98" t="s">
        <v>432</v>
      </c>
      <c r="W64" s="99" t="s">
        <v>1787</v>
      </c>
      <c r="X64" s="100">
        <v>37015000</v>
      </c>
      <c r="Y64" s="100">
        <f t="shared" si="3"/>
        <v>36063094</v>
      </c>
      <c r="Z64" s="100">
        <v>28821300</v>
      </c>
      <c r="AA64" s="100">
        <v>7241794</v>
      </c>
    </row>
    <row r="65" spans="1:27" ht="15">
      <c r="A65" s="98" t="s">
        <v>435</v>
      </c>
      <c r="B65" s="99" t="s">
        <v>1788</v>
      </c>
      <c r="C65" s="79"/>
      <c r="D65" s="46">
        <f t="shared" si="0"/>
        <v>72413</v>
      </c>
      <c r="E65" s="79"/>
      <c r="F65" s="100">
        <v>72413</v>
      </c>
      <c r="H65" s="98" t="s">
        <v>457</v>
      </c>
      <c r="I65" s="99" t="s">
        <v>1795</v>
      </c>
      <c r="J65" s="79"/>
      <c r="K65" s="46">
        <f t="shared" si="1"/>
        <v>1341650</v>
      </c>
      <c r="L65" s="79"/>
      <c r="M65" s="100">
        <v>1341650</v>
      </c>
      <c r="O65" s="98" t="s">
        <v>435</v>
      </c>
      <c r="P65" s="99" t="s">
        <v>1788</v>
      </c>
      <c r="Q65" s="79"/>
      <c r="R65" s="46">
        <f t="shared" si="2"/>
        <v>791172</v>
      </c>
      <c r="S65" s="79"/>
      <c r="T65" s="100">
        <v>791172</v>
      </c>
      <c r="V65" s="98" t="s">
        <v>435</v>
      </c>
      <c r="W65" s="99" t="s">
        <v>1788</v>
      </c>
      <c r="X65" s="79"/>
      <c r="Y65" s="100">
        <f t="shared" si="3"/>
        <v>5026199</v>
      </c>
      <c r="Z65" s="79"/>
      <c r="AA65" s="100">
        <v>5026199</v>
      </c>
    </row>
    <row r="66" spans="1:27" ht="15">
      <c r="A66" s="98" t="s">
        <v>438</v>
      </c>
      <c r="B66" s="99" t="s">
        <v>1789</v>
      </c>
      <c r="C66" s="100">
        <v>358700</v>
      </c>
      <c r="D66" s="46">
        <f t="shared" si="0"/>
        <v>650700</v>
      </c>
      <c r="E66" s="100">
        <v>310900</v>
      </c>
      <c r="F66" s="100">
        <v>339800</v>
      </c>
      <c r="H66" s="98" t="s">
        <v>460</v>
      </c>
      <c r="I66" s="99" t="s">
        <v>1796</v>
      </c>
      <c r="J66" s="79"/>
      <c r="K66" s="46">
        <f t="shared" si="1"/>
        <v>131825</v>
      </c>
      <c r="L66" s="79"/>
      <c r="M66" s="100">
        <v>131825</v>
      </c>
      <c r="O66" s="98" t="s">
        <v>438</v>
      </c>
      <c r="P66" s="99" t="s">
        <v>1789</v>
      </c>
      <c r="Q66" s="100">
        <v>6147160</v>
      </c>
      <c r="R66" s="46">
        <f t="shared" si="2"/>
        <v>5544245</v>
      </c>
      <c r="S66" s="100">
        <v>2580588</v>
      </c>
      <c r="T66" s="100">
        <v>2963657</v>
      </c>
      <c r="V66" s="98" t="s">
        <v>438</v>
      </c>
      <c r="W66" s="99" t="s">
        <v>1789</v>
      </c>
      <c r="X66" s="100">
        <v>245853</v>
      </c>
      <c r="Y66" s="100">
        <f t="shared" si="3"/>
        <v>308225</v>
      </c>
      <c r="Z66" s="79"/>
      <c r="AA66" s="100">
        <v>308225</v>
      </c>
    </row>
    <row r="67" spans="1:27" ht="15">
      <c r="A67" s="98" t="s">
        <v>441</v>
      </c>
      <c r="B67" s="99" t="s">
        <v>1790</v>
      </c>
      <c r="C67" s="79"/>
      <c r="D67" s="46">
        <f t="shared" si="0"/>
        <v>626438</v>
      </c>
      <c r="E67" s="100">
        <v>220130</v>
      </c>
      <c r="F67" s="100">
        <v>406308</v>
      </c>
      <c r="H67" s="98" t="s">
        <v>463</v>
      </c>
      <c r="I67" s="99" t="s">
        <v>1797</v>
      </c>
      <c r="J67" s="100">
        <v>7095000</v>
      </c>
      <c r="K67" s="46">
        <f t="shared" si="1"/>
        <v>8733965</v>
      </c>
      <c r="L67" s="79"/>
      <c r="M67" s="100">
        <v>8733965</v>
      </c>
      <c r="O67" s="98" t="s">
        <v>441</v>
      </c>
      <c r="P67" s="99" t="s">
        <v>1790</v>
      </c>
      <c r="Q67" s="100">
        <v>69000</v>
      </c>
      <c r="R67" s="46">
        <f t="shared" si="2"/>
        <v>3847077</v>
      </c>
      <c r="S67" s="100">
        <v>798040</v>
      </c>
      <c r="T67" s="100">
        <v>3049037</v>
      </c>
      <c r="V67" s="98" t="s">
        <v>441</v>
      </c>
      <c r="W67" s="99" t="s">
        <v>1790</v>
      </c>
      <c r="X67" s="100">
        <v>11328141</v>
      </c>
      <c r="Y67" s="100">
        <f t="shared" si="3"/>
        <v>2214133</v>
      </c>
      <c r="Z67" s="100">
        <v>2000</v>
      </c>
      <c r="AA67" s="100">
        <v>2212133</v>
      </c>
    </row>
    <row r="68" spans="1:27" ht="15">
      <c r="A68" s="98" t="s">
        <v>444</v>
      </c>
      <c r="B68" s="99" t="s">
        <v>1791</v>
      </c>
      <c r="C68" s="79"/>
      <c r="D68" s="46">
        <f t="shared" si="0"/>
        <v>52216</v>
      </c>
      <c r="E68" s="79"/>
      <c r="F68" s="100">
        <v>52216</v>
      </c>
      <c r="H68" s="98" t="s">
        <v>466</v>
      </c>
      <c r="I68" s="99" t="s">
        <v>1798</v>
      </c>
      <c r="J68" s="79"/>
      <c r="K68" s="46">
        <f t="shared" si="1"/>
        <v>233990</v>
      </c>
      <c r="L68" s="79"/>
      <c r="M68" s="100">
        <v>233990</v>
      </c>
      <c r="O68" s="98" t="s">
        <v>444</v>
      </c>
      <c r="P68" s="99" t="s">
        <v>1791</v>
      </c>
      <c r="Q68" s="100">
        <v>232600</v>
      </c>
      <c r="R68" s="46">
        <f t="shared" si="2"/>
        <v>856682</v>
      </c>
      <c r="S68" s="100">
        <v>108000</v>
      </c>
      <c r="T68" s="100">
        <v>748682</v>
      </c>
      <c r="V68" s="98" t="s">
        <v>444</v>
      </c>
      <c r="W68" s="99" t="s">
        <v>1791</v>
      </c>
      <c r="X68" s="79"/>
      <c r="Y68" s="100">
        <f t="shared" si="3"/>
        <v>3380052</v>
      </c>
      <c r="Z68" s="79"/>
      <c r="AA68" s="100">
        <v>3380052</v>
      </c>
    </row>
    <row r="69" spans="1:27" ht="15">
      <c r="A69" s="98" t="s">
        <v>447</v>
      </c>
      <c r="B69" s="99" t="s">
        <v>1792</v>
      </c>
      <c r="C69" s="100">
        <v>475000</v>
      </c>
      <c r="D69" s="46">
        <f t="shared" si="0"/>
        <v>314372</v>
      </c>
      <c r="E69" s="79"/>
      <c r="F69" s="100">
        <v>314372</v>
      </c>
      <c r="H69" s="98" t="s">
        <v>469</v>
      </c>
      <c r="I69" s="99" t="s">
        <v>1799</v>
      </c>
      <c r="J69" s="79"/>
      <c r="K69" s="46">
        <f t="shared" si="1"/>
        <v>452885</v>
      </c>
      <c r="L69" s="79"/>
      <c r="M69" s="100">
        <v>452885</v>
      </c>
      <c r="O69" s="98" t="s">
        <v>447</v>
      </c>
      <c r="P69" s="99" t="s">
        <v>1792</v>
      </c>
      <c r="Q69" s="100">
        <v>3387650</v>
      </c>
      <c r="R69" s="46">
        <f t="shared" si="2"/>
        <v>3778202</v>
      </c>
      <c r="S69" s="100">
        <v>534000</v>
      </c>
      <c r="T69" s="100">
        <v>3244202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450</v>
      </c>
      <c r="B70" s="99" t="s">
        <v>1793</v>
      </c>
      <c r="C70" s="79"/>
      <c r="D70" s="46">
        <f t="shared" si="0"/>
        <v>603929</v>
      </c>
      <c r="E70" s="100">
        <v>174025</v>
      </c>
      <c r="F70" s="100">
        <v>429904</v>
      </c>
      <c r="H70" s="98" t="s">
        <v>472</v>
      </c>
      <c r="I70" s="99" t="s">
        <v>1800</v>
      </c>
      <c r="J70" s="79"/>
      <c r="K70" s="46">
        <f t="shared" si="1"/>
        <v>188688</v>
      </c>
      <c r="L70" s="79"/>
      <c r="M70" s="100">
        <v>188688</v>
      </c>
      <c r="O70" s="98" t="s">
        <v>450</v>
      </c>
      <c r="P70" s="99" t="s">
        <v>1793</v>
      </c>
      <c r="Q70" s="100">
        <v>878430</v>
      </c>
      <c r="R70" s="46">
        <f t="shared" si="2"/>
        <v>4772546</v>
      </c>
      <c r="S70" s="100">
        <v>1190385</v>
      </c>
      <c r="T70" s="100">
        <v>3582161</v>
      </c>
      <c r="V70" s="98" t="s">
        <v>450</v>
      </c>
      <c r="W70" s="99" t="s">
        <v>1793</v>
      </c>
      <c r="X70" s="79"/>
      <c r="Y70" s="100">
        <f t="shared" si="3"/>
        <v>4154822</v>
      </c>
      <c r="Z70" s="100">
        <v>299200</v>
      </c>
      <c r="AA70" s="100">
        <v>3855622</v>
      </c>
    </row>
    <row r="71" spans="1:27" ht="15">
      <c r="A71" s="98" t="s">
        <v>454</v>
      </c>
      <c r="B71" s="99" t="s">
        <v>1794</v>
      </c>
      <c r="C71" s="79"/>
      <c r="D71" s="46">
        <f aca="true" t="shared" si="4" ref="D71:D134">E71+F71</f>
        <v>623259</v>
      </c>
      <c r="E71" s="100">
        <v>398700</v>
      </c>
      <c r="F71" s="100">
        <v>224559</v>
      </c>
      <c r="H71" s="98" t="s">
        <v>478</v>
      </c>
      <c r="I71" s="99" t="s">
        <v>1802</v>
      </c>
      <c r="J71" s="79"/>
      <c r="K71" s="46">
        <f aca="true" t="shared" si="5" ref="K71:K134">L71+M71</f>
        <v>2517185</v>
      </c>
      <c r="L71" s="79"/>
      <c r="M71" s="100">
        <v>2517185</v>
      </c>
      <c r="O71" s="98" t="s">
        <v>454</v>
      </c>
      <c r="P71" s="99" t="s">
        <v>1794</v>
      </c>
      <c r="Q71" s="100">
        <v>2051500</v>
      </c>
      <c r="R71" s="46">
        <f aca="true" t="shared" si="6" ref="R71:R134">S71+T71</f>
        <v>3240122</v>
      </c>
      <c r="S71" s="100">
        <v>1023560</v>
      </c>
      <c r="T71" s="100">
        <v>2216562</v>
      </c>
      <c r="V71" s="98" t="s">
        <v>454</v>
      </c>
      <c r="W71" s="99" t="s">
        <v>1794</v>
      </c>
      <c r="X71" s="100">
        <v>136700</v>
      </c>
      <c r="Y71" s="100">
        <f aca="true" t="shared" si="7" ref="Y71:Y134">Z71+AA71</f>
        <v>2510530</v>
      </c>
      <c r="Z71" s="79"/>
      <c r="AA71" s="100">
        <v>2510530</v>
      </c>
    </row>
    <row r="72" spans="1:27" ht="15">
      <c r="A72" s="98" t="s">
        <v>457</v>
      </c>
      <c r="B72" s="99" t="s">
        <v>1795</v>
      </c>
      <c r="C72" s="79"/>
      <c r="D72" s="46">
        <f t="shared" si="4"/>
        <v>764339</v>
      </c>
      <c r="E72" s="100">
        <v>438910</v>
      </c>
      <c r="F72" s="100">
        <v>325429</v>
      </c>
      <c r="H72" s="98" t="s">
        <v>481</v>
      </c>
      <c r="I72" s="99" t="s">
        <v>1803</v>
      </c>
      <c r="J72" s="79"/>
      <c r="K72" s="46">
        <f t="shared" si="5"/>
        <v>15000</v>
      </c>
      <c r="L72" s="79"/>
      <c r="M72" s="100">
        <v>15000</v>
      </c>
      <c r="O72" s="98" t="s">
        <v>457</v>
      </c>
      <c r="P72" s="99" t="s">
        <v>1795</v>
      </c>
      <c r="Q72" s="100">
        <v>336800</v>
      </c>
      <c r="R72" s="46">
        <f t="shared" si="6"/>
        <v>6048234</v>
      </c>
      <c r="S72" s="100">
        <v>1700460</v>
      </c>
      <c r="T72" s="100">
        <v>4347774</v>
      </c>
      <c r="V72" s="98" t="s">
        <v>457</v>
      </c>
      <c r="W72" s="99" t="s">
        <v>1795</v>
      </c>
      <c r="X72" s="79"/>
      <c r="Y72" s="100">
        <f t="shared" si="7"/>
        <v>1798365</v>
      </c>
      <c r="Z72" s="79"/>
      <c r="AA72" s="100">
        <v>1798365</v>
      </c>
    </row>
    <row r="73" spans="1:27" ht="15">
      <c r="A73" s="98" t="s">
        <v>460</v>
      </c>
      <c r="B73" s="99" t="s">
        <v>1796</v>
      </c>
      <c r="C73" s="100">
        <v>2082500</v>
      </c>
      <c r="D73" s="46">
        <f t="shared" si="4"/>
        <v>162149</v>
      </c>
      <c r="E73" s="79"/>
      <c r="F73" s="100">
        <v>162149</v>
      </c>
      <c r="H73" s="98" t="s">
        <v>484</v>
      </c>
      <c r="I73" s="99" t="s">
        <v>1804</v>
      </c>
      <c r="J73" s="79"/>
      <c r="K73" s="46">
        <f t="shared" si="5"/>
        <v>369223</v>
      </c>
      <c r="L73" s="100">
        <v>272800</v>
      </c>
      <c r="M73" s="100">
        <v>96423</v>
      </c>
      <c r="O73" s="98" t="s">
        <v>460</v>
      </c>
      <c r="P73" s="99" t="s">
        <v>1796</v>
      </c>
      <c r="Q73" s="100">
        <v>17794472</v>
      </c>
      <c r="R73" s="46">
        <f t="shared" si="6"/>
        <v>2039546</v>
      </c>
      <c r="S73" s="100">
        <v>711800</v>
      </c>
      <c r="T73" s="100">
        <v>1327746</v>
      </c>
      <c r="V73" s="98" t="s">
        <v>460</v>
      </c>
      <c r="W73" s="99" t="s">
        <v>1796</v>
      </c>
      <c r="X73" s="100">
        <v>288000</v>
      </c>
      <c r="Y73" s="100">
        <f t="shared" si="7"/>
        <v>1974125</v>
      </c>
      <c r="Z73" s="79"/>
      <c r="AA73" s="100">
        <v>1974125</v>
      </c>
    </row>
    <row r="74" spans="1:27" ht="15">
      <c r="A74" s="98" t="s">
        <v>463</v>
      </c>
      <c r="B74" s="99" t="s">
        <v>1797</v>
      </c>
      <c r="C74" s="100">
        <v>325000</v>
      </c>
      <c r="D74" s="46">
        <f t="shared" si="4"/>
        <v>1079812</v>
      </c>
      <c r="E74" s="100">
        <v>466040</v>
      </c>
      <c r="F74" s="100">
        <v>613772</v>
      </c>
      <c r="H74" s="98" t="s">
        <v>487</v>
      </c>
      <c r="I74" s="99" t="s">
        <v>1805</v>
      </c>
      <c r="J74" s="79"/>
      <c r="K74" s="46">
        <f t="shared" si="5"/>
        <v>882110</v>
      </c>
      <c r="L74" s="79"/>
      <c r="M74" s="100">
        <v>882110</v>
      </c>
      <c r="O74" s="98" t="s">
        <v>463</v>
      </c>
      <c r="P74" s="99" t="s">
        <v>1797</v>
      </c>
      <c r="Q74" s="100">
        <v>8733743</v>
      </c>
      <c r="R74" s="46">
        <f t="shared" si="6"/>
        <v>8698353</v>
      </c>
      <c r="S74" s="100">
        <v>5014076</v>
      </c>
      <c r="T74" s="100">
        <v>3684277</v>
      </c>
      <c r="V74" s="98" t="s">
        <v>463</v>
      </c>
      <c r="W74" s="99" t="s">
        <v>1797</v>
      </c>
      <c r="X74" s="100">
        <v>8067700</v>
      </c>
      <c r="Y74" s="100">
        <f t="shared" si="7"/>
        <v>105667790</v>
      </c>
      <c r="Z74" s="100">
        <v>227800</v>
      </c>
      <c r="AA74" s="100">
        <v>105439990</v>
      </c>
    </row>
    <row r="75" spans="1:27" ht="15">
      <c r="A75" s="98" t="s">
        <v>466</v>
      </c>
      <c r="B75" s="99" t="s">
        <v>1798</v>
      </c>
      <c r="C75" s="79"/>
      <c r="D75" s="46">
        <f t="shared" si="4"/>
        <v>895848</v>
      </c>
      <c r="E75" s="100">
        <v>482650</v>
      </c>
      <c r="F75" s="100">
        <v>413198</v>
      </c>
      <c r="H75" s="98" t="s">
        <v>490</v>
      </c>
      <c r="I75" s="99" t="s">
        <v>1806</v>
      </c>
      <c r="J75" s="79"/>
      <c r="K75" s="46">
        <f t="shared" si="5"/>
        <v>738235</v>
      </c>
      <c r="L75" s="79"/>
      <c r="M75" s="100">
        <v>738235</v>
      </c>
      <c r="O75" s="98" t="s">
        <v>466</v>
      </c>
      <c r="P75" s="99" t="s">
        <v>1798</v>
      </c>
      <c r="Q75" s="100">
        <v>1390500</v>
      </c>
      <c r="R75" s="46">
        <f t="shared" si="6"/>
        <v>4881286</v>
      </c>
      <c r="S75" s="100">
        <v>1488400</v>
      </c>
      <c r="T75" s="100">
        <v>3392886</v>
      </c>
      <c r="V75" s="98" t="s">
        <v>466</v>
      </c>
      <c r="W75" s="99" t="s">
        <v>1798</v>
      </c>
      <c r="X75" s="100">
        <v>4300000</v>
      </c>
      <c r="Y75" s="100">
        <f t="shared" si="7"/>
        <v>923117</v>
      </c>
      <c r="Z75" s="79"/>
      <c r="AA75" s="100">
        <v>923117</v>
      </c>
    </row>
    <row r="76" spans="1:27" ht="15">
      <c r="A76" s="98" t="s">
        <v>469</v>
      </c>
      <c r="B76" s="99" t="s">
        <v>1799</v>
      </c>
      <c r="C76" s="100">
        <v>367600</v>
      </c>
      <c r="D76" s="46">
        <f t="shared" si="4"/>
        <v>517882</v>
      </c>
      <c r="E76" s="100">
        <v>1600</v>
      </c>
      <c r="F76" s="100">
        <v>516282</v>
      </c>
      <c r="H76" s="98" t="s">
        <v>493</v>
      </c>
      <c r="I76" s="99" t="s">
        <v>2306</v>
      </c>
      <c r="J76" s="100">
        <v>139500</v>
      </c>
      <c r="K76" s="46">
        <f t="shared" si="5"/>
        <v>1152168</v>
      </c>
      <c r="L76" s="79"/>
      <c r="M76" s="100">
        <v>1152168</v>
      </c>
      <c r="O76" s="98" t="s">
        <v>469</v>
      </c>
      <c r="P76" s="99" t="s">
        <v>1799</v>
      </c>
      <c r="Q76" s="100">
        <v>2522275</v>
      </c>
      <c r="R76" s="46">
        <f t="shared" si="6"/>
        <v>7323950</v>
      </c>
      <c r="S76" s="100">
        <v>2092290</v>
      </c>
      <c r="T76" s="100">
        <v>5231660</v>
      </c>
      <c r="V76" s="98" t="s">
        <v>469</v>
      </c>
      <c r="W76" s="99" t="s">
        <v>1799</v>
      </c>
      <c r="X76" s="100">
        <v>375100</v>
      </c>
      <c r="Y76" s="100">
        <f t="shared" si="7"/>
        <v>7431264</v>
      </c>
      <c r="Z76" s="100">
        <v>111700</v>
      </c>
      <c r="AA76" s="100">
        <v>7319564</v>
      </c>
    </row>
    <row r="77" spans="1:27" ht="15">
      <c r="A77" s="98" t="s">
        <v>472</v>
      </c>
      <c r="B77" s="99" t="s">
        <v>1800</v>
      </c>
      <c r="C77" s="79"/>
      <c r="D77" s="46">
        <f t="shared" si="4"/>
        <v>162737</v>
      </c>
      <c r="E77" s="79"/>
      <c r="F77" s="100">
        <v>162737</v>
      </c>
      <c r="H77" s="98" t="s">
        <v>496</v>
      </c>
      <c r="I77" s="99" t="s">
        <v>1807</v>
      </c>
      <c r="J77" s="79"/>
      <c r="K77" s="46">
        <f t="shared" si="5"/>
        <v>28651</v>
      </c>
      <c r="L77" s="79"/>
      <c r="M77" s="100">
        <v>28651</v>
      </c>
      <c r="O77" s="98" t="s">
        <v>472</v>
      </c>
      <c r="P77" s="99" t="s">
        <v>1800</v>
      </c>
      <c r="Q77" s="100">
        <v>4160494</v>
      </c>
      <c r="R77" s="46">
        <f t="shared" si="6"/>
        <v>2041464</v>
      </c>
      <c r="S77" s="100">
        <v>130680</v>
      </c>
      <c r="T77" s="100">
        <v>1910784</v>
      </c>
      <c r="V77" s="98" t="s">
        <v>472</v>
      </c>
      <c r="W77" s="99" t="s">
        <v>1800</v>
      </c>
      <c r="X77" s="79"/>
      <c r="Y77" s="100">
        <f t="shared" si="7"/>
        <v>12309180</v>
      </c>
      <c r="Z77" s="79"/>
      <c r="AA77" s="100">
        <v>12309180</v>
      </c>
    </row>
    <row r="78" spans="1:27" ht="15">
      <c r="A78" s="98" t="s">
        <v>475</v>
      </c>
      <c r="B78" s="99" t="s">
        <v>1801</v>
      </c>
      <c r="C78" s="79"/>
      <c r="D78" s="46">
        <f t="shared" si="4"/>
        <v>19500</v>
      </c>
      <c r="E78" s="79"/>
      <c r="F78" s="100">
        <v>19500</v>
      </c>
      <c r="H78" s="98" t="s">
        <v>499</v>
      </c>
      <c r="I78" s="99" t="s">
        <v>2233</v>
      </c>
      <c r="J78" s="79"/>
      <c r="K78" s="46">
        <f t="shared" si="5"/>
        <v>36700</v>
      </c>
      <c r="L78" s="79"/>
      <c r="M78" s="100">
        <v>36700</v>
      </c>
      <c r="O78" s="98" t="s">
        <v>475</v>
      </c>
      <c r="P78" s="99" t="s">
        <v>1801</v>
      </c>
      <c r="Q78" s="79"/>
      <c r="R78" s="46">
        <f t="shared" si="6"/>
        <v>2351051</v>
      </c>
      <c r="S78" s="100">
        <v>254100</v>
      </c>
      <c r="T78" s="100">
        <v>2096951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478</v>
      </c>
      <c r="B79" s="99" t="s">
        <v>1802</v>
      </c>
      <c r="C79" s="100">
        <v>473000</v>
      </c>
      <c r="D79" s="46">
        <f t="shared" si="4"/>
        <v>1740975</v>
      </c>
      <c r="E79" s="100">
        <v>648900</v>
      </c>
      <c r="F79" s="100">
        <v>1092075</v>
      </c>
      <c r="H79" s="98" t="s">
        <v>502</v>
      </c>
      <c r="I79" s="99" t="s">
        <v>1808</v>
      </c>
      <c r="J79" s="100">
        <v>6610000</v>
      </c>
      <c r="K79" s="46">
        <f t="shared" si="5"/>
        <v>52341</v>
      </c>
      <c r="L79" s="79"/>
      <c r="M79" s="100">
        <v>52341</v>
      </c>
      <c r="O79" s="98" t="s">
        <v>478</v>
      </c>
      <c r="P79" s="99" t="s">
        <v>1802</v>
      </c>
      <c r="Q79" s="100">
        <v>4768340</v>
      </c>
      <c r="R79" s="46">
        <f t="shared" si="6"/>
        <v>19337191</v>
      </c>
      <c r="S79" s="100">
        <v>7323215</v>
      </c>
      <c r="T79" s="100">
        <v>12013976</v>
      </c>
      <c r="V79" s="98" t="s">
        <v>478</v>
      </c>
      <c r="W79" s="99" t="s">
        <v>1802</v>
      </c>
      <c r="X79" s="100">
        <v>347100</v>
      </c>
      <c r="Y79" s="100">
        <f t="shared" si="7"/>
        <v>14335850</v>
      </c>
      <c r="Z79" s="100">
        <v>211100</v>
      </c>
      <c r="AA79" s="100">
        <v>14124750</v>
      </c>
    </row>
    <row r="80" spans="1:27" ht="15">
      <c r="A80" s="98" t="s">
        <v>481</v>
      </c>
      <c r="B80" s="99" t="s">
        <v>1803</v>
      </c>
      <c r="C80" s="79"/>
      <c r="D80" s="46">
        <f t="shared" si="4"/>
        <v>445680</v>
      </c>
      <c r="E80" s="100">
        <v>210200</v>
      </c>
      <c r="F80" s="100">
        <v>235480</v>
      </c>
      <c r="H80" s="98" t="s">
        <v>504</v>
      </c>
      <c r="I80" s="99" t="s">
        <v>1809</v>
      </c>
      <c r="J80" s="79"/>
      <c r="K80" s="46">
        <f t="shared" si="5"/>
        <v>269496</v>
      </c>
      <c r="L80" s="79"/>
      <c r="M80" s="100">
        <v>269496</v>
      </c>
      <c r="O80" s="98" t="s">
        <v>481</v>
      </c>
      <c r="P80" s="99" t="s">
        <v>1803</v>
      </c>
      <c r="Q80" s="100">
        <v>11124983</v>
      </c>
      <c r="R80" s="46">
        <f t="shared" si="6"/>
        <v>5027619</v>
      </c>
      <c r="S80" s="100">
        <v>3019760</v>
      </c>
      <c r="T80" s="100">
        <v>2007859</v>
      </c>
      <c r="V80" s="98" t="s">
        <v>481</v>
      </c>
      <c r="W80" s="99" t="s">
        <v>1803</v>
      </c>
      <c r="X80" s="100">
        <v>745000</v>
      </c>
      <c r="Y80" s="100">
        <f t="shared" si="7"/>
        <v>1806355</v>
      </c>
      <c r="Z80" s="79"/>
      <c r="AA80" s="100">
        <v>1806355</v>
      </c>
    </row>
    <row r="81" spans="1:27" ht="15">
      <c r="A81" s="98" t="s">
        <v>484</v>
      </c>
      <c r="B81" s="99" t="s">
        <v>1804</v>
      </c>
      <c r="C81" s="100">
        <v>191000</v>
      </c>
      <c r="D81" s="46">
        <f t="shared" si="4"/>
        <v>364595</v>
      </c>
      <c r="E81" s="100">
        <v>600</v>
      </c>
      <c r="F81" s="100">
        <v>363995</v>
      </c>
      <c r="H81" s="98" t="s">
        <v>507</v>
      </c>
      <c r="I81" s="99" t="s">
        <v>1810</v>
      </c>
      <c r="J81" s="79"/>
      <c r="K81" s="46">
        <f t="shared" si="5"/>
        <v>274400</v>
      </c>
      <c r="L81" s="100">
        <v>8000</v>
      </c>
      <c r="M81" s="100">
        <v>266400</v>
      </c>
      <c r="O81" s="98" t="s">
        <v>484</v>
      </c>
      <c r="P81" s="99" t="s">
        <v>1804</v>
      </c>
      <c r="Q81" s="100">
        <v>1089190</v>
      </c>
      <c r="R81" s="46">
        <f t="shared" si="6"/>
        <v>5174840</v>
      </c>
      <c r="S81" s="100">
        <v>2062275</v>
      </c>
      <c r="T81" s="100">
        <v>3112565</v>
      </c>
      <c r="V81" s="98" t="s">
        <v>484</v>
      </c>
      <c r="W81" s="99" t="s">
        <v>1804</v>
      </c>
      <c r="X81" s="79"/>
      <c r="Y81" s="100">
        <f t="shared" si="7"/>
        <v>2219155</v>
      </c>
      <c r="Z81" s="100">
        <v>272800</v>
      </c>
      <c r="AA81" s="100">
        <v>1946355</v>
      </c>
    </row>
    <row r="82" spans="1:27" ht="15">
      <c r="A82" s="98" t="s">
        <v>487</v>
      </c>
      <c r="B82" s="99" t="s">
        <v>1805</v>
      </c>
      <c r="C82" s="79"/>
      <c r="D82" s="46">
        <f t="shared" si="4"/>
        <v>93995</v>
      </c>
      <c r="E82" s="100">
        <v>34100</v>
      </c>
      <c r="F82" s="100">
        <v>59895</v>
      </c>
      <c r="H82" s="98" t="s">
        <v>510</v>
      </c>
      <c r="I82" s="99" t="s">
        <v>2216</v>
      </c>
      <c r="J82" s="79"/>
      <c r="K82" s="46">
        <f t="shared" si="5"/>
        <v>301586</v>
      </c>
      <c r="L82" s="79"/>
      <c r="M82" s="100">
        <v>301586</v>
      </c>
      <c r="O82" s="98" t="s">
        <v>487</v>
      </c>
      <c r="P82" s="99" t="s">
        <v>1805</v>
      </c>
      <c r="Q82" s="100">
        <v>203500</v>
      </c>
      <c r="R82" s="46">
        <f t="shared" si="6"/>
        <v>1323905</v>
      </c>
      <c r="S82" s="100">
        <v>339650</v>
      </c>
      <c r="T82" s="100">
        <v>984255</v>
      </c>
      <c r="V82" s="98" t="s">
        <v>487</v>
      </c>
      <c r="W82" s="99" t="s">
        <v>1805</v>
      </c>
      <c r="X82" s="79"/>
      <c r="Y82" s="100">
        <f t="shared" si="7"/>
        <v>4065633</v>
      </c>
      <c r="Z82" s="79"/>
      <c r="AA82" s="100">
        <v>4065633</v>
      </c>
    </row>
    <row r="83" spans="1:27" ht="15">
      <c r="A83" s="98" t="s">
        <v>493</v>
      </c>
      <c r="B83" s="99" t="s">
        <v>2306</v>
      </c>
      <c r="C83" s="79"/>
      <c r="D83" s="46">
        <f t="shared" si="4"/>
        <v>1185024</v>
      </c>
      <c r="E83" s="100">
        <v>547601</v>
      </c>
      <c r="F83" s="100">
        <v>637423</v>
      </c>
      <c r="H83" s="98" t="s">
        <v>513</v>
      </c>
      <c r="I83" s="99" t="s">
        <v>1811</v>
      </c>
      <c r="J83" s="79"/>
      <c r="K83" s="46">
        <f t="shared" si="5"/>
        <v>3751</v>
      </c>
      <c r="L83" s="79"/>
      <c r="M83" s="100">
        <v>3751</v>
      </c>
      <c r="O83" s="98" t="s">
        <v>490</v>
      </c>
      <c r="P83" s="99" t="s">
        <v>1806</v>
      </c>
      <c r="Q83" s="100">
        <v>1135000</v>
      </c>
      <c r="R83" s="46">
        <f t="shared" si="6"/>
        <v>680749</v>
      </c>
      <c r="S83" s="100">
        <v>413200</v>
      </c>
      <c r="T83" s="100">
        <v>267549</v>
      </c>
      <c r="V83" s="98" t="s">
        <v>490</v>
      </c>
      <c r="W83" s="99" t="s">
        <v>1806</v>
      </c>
      <c r="X83" s="79"/>
      <c r="Y83" s="100">
        <f t="shared" si="7"/>
        <v>2385035</v>
      </c>
      <c r="Z83" s="79"/>
      <c r="AA83" s="100">
        <v>2385035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224665</v>
      </c>
      <c r="E84" s="100">
        <v>35900</v>
      </c>
      <c r="F84" s="100">
        <v>188765</v>
      </c>
      <c r="H84" s="98" t="s">
        <v>516</v>
      </c>
      <c r="I84" s="99" t="s">
        <v>1812</v>
      </c>
      <c r="J84" s="79"/>
      <c r="K84" s="46">
        <f t="shared" si="5"/>
        <v>169854</v>
      </c>
      <c r="L84" s="100">
        <v>55000</v>
      </c>
      <c r="M84" s="100">
        <v>114854</v>
      </c>
      <c r="O84" s="98" t="s">
        <v>493</v>
      </c>
      <c r="P84" s="99" t="s">
        <v>2306</v>
      </c>
      <c r="Q84" s="100">
        <v>51300</v>
      </c>
      <c r="R84" s="46">
        <f t="shared" si="6"/>
        <v>10988149</v>
      </c>
      <c r="S84" s="100">
        <v>4272270</v>
      </c>
      <c r="T84" s="100">
        <v>6715879</v>
      </c>
      <c r="V84" s="98" t="s">
        <v>493</v>
      </c>
      <c r="W84" s="99" t="s">
        <v>2306</v>
      </c>
      <c r="X84" s="100">
        <v>252300</v>
      </c>
      <c r="Y84" s="100">
        <f t="shared" si="7"/>
        <v>6624362</v>
      </c>
      <c r="Z84" s="79"/>
      <c r="AA84" s="100">
        <v>6624362</v>
      </c>
    </row>
    <row r="85" spans="1:27" ht="15">
      <c r="A85" s="98" t="s">
        <v>499</v>
      </c>
      <c r="B85" s="99" t="s">
        <v>2233</v>
      </c>
      <c r="C85" s="100">
        <v>914400</v>
      </c>
      <c r="D85" s="46">
        <f t="shared" si="4"/>
        <v>909811</v>
      </c>
      <c r="E85" s="100">
        <v>782300</v>
      </c>
      <c r="F85" s="100">
        <v>127511</v>
      </c>
      <c r="H85" s="98" t="s">
        <v>519</v>
      </c>
      <c r="I85" s="99" t="s">
        <v>1813</v>
      </c>
      <c r="J85" s="79"/>
      <c r="K85" s="46">
        <f t="shared" si="5"/>
        <v>34280</v>
      </c>
      <c r="L85" s="79"/>
      <c r="M85" s="100">
        <v>34280</v>
      </c>
      <c r="O85" s="98" t="s">
        <v>496</v>
      </c>
      <c r="P85" s="99" t="s">
        <v>1807</v>
      </c>
      <c r="Q85" s="100">
        <v>1500</v>
      </c>
      <c r="R85" s="46">
        <f t="shared" si="6"/>
        <v>3099525</v>
      </c>
      <c r="S85" s="100">
        <v>956700</v>
      </c>
      <c r="T85" s="100">
        <v>2142825</v>
      </c>
      <c r="V85" s="98" t="s">
        <v>496</v>
      </c>
      <c r="W85" s="99" t="s">
        <v>1807</v>
      </c>
      <c r="X85" s="100">
        <v>635201</v>
      </c>
      <c r="Y85" s="100">
        <f t="shared" si="7"/>
        <v>3812033</v>
      </c>
      <c r="Z85" s="79"/>
      <c r="AA85" s="100">
        <v>3812033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58567</v>
      </c>
      <c r="E86" s="79"/>
      <c r="F86" s="100">
        <v>58567</v>
      </c>
      <c r="H86" s="98" t="s">
        <v>522</v>
      </c>
      <c r="I86" s="99" t="s">
        <v>1814</v>
      </c>
      <c r="J86" s="79"/>
      <c r="K86" s="46">
        <f t="shared" si="5"/>
        <v>3300</v>
      </c>
      <c r="L86" s="79"/>
      <c r="M86" s="100">
        <v>3300</v>
      </c>
      <c r="O86" s="98" t="s">
        <v>499</v>
      </c>
      <c r="P86" s="99" t="s">
        <v>2233</v>
      </c>
      <c r="Q86" s="100">
        <v>3349846</v>
      </c>
      <c r="R86" s="46">
        <f t="shared" si="6"/>
        <v>7438340</v>
      </c>
      <c r="S86" s="100">
        <v>3201450</v>
      </c>
      <c r="T86" s="100">
        <v>4236890</v>
      </c>
      <c r="V86" s="98" t="s">
        <v>499</v>
      </c>
      <c r="W86" s="99" t="s">
        <v>2233</v>
      </c>
      <c r="X86" s="100">
        <v>17000</v>
      </c>
      <c r="Y86" s="100">
        <f t="shared" si="7"/>
        <v>1403412</v>
      </c>
      <c r="Z86" s="79"/>
      <c r="AA86" s="100">
        <v>1403412</v>
      </c>
    </row>
    <row r="87" spans="1:27" ht="15">
      <c r="A87" s="98" t="s">
        <v>504</v>
      </c>
      <c r="B87" s="99" t="s">
        <v>1809</v>
      </c>
      <c r="C87" s="100">
        <v>505800</v>
      </c>
      <c r="D87" s="46">
        <f t="shared" si="4"/>
        <v>2273799</v>
      </c>
      <c r="E87" s="100">
        <v>975001</v>
      </c>
      <c r="F87" s="100">
        <v>1298798</v>
      </c>
      <c r="H87" s="98" t="s">
        <v>525</v>
      </c>
      <c r="I87" s="99" t="s">
        <v>1815</v>
      </c>
      <c r="J87" s="100">
        <v>15021</v>
      </c>
      <c r="K87" s="46">
        <f t="shared" si="5"/>
        <v>790096</v>
      </c>
      <c r="L87" s="79"/>
      <c r="M87" s="100">
        <v>790096</v>
      </c>
      <c r="O87" s="98" t="s">
        <v>502</v>
      </c>
      <c r="P87" s="99" t="s">
        <v>1808</v>
      </c>
      <c r="Q87" s="79"/>
      <c r="R87" s="46">
        <f t="shared" si="6"/>
        <v>246840</v>
      </c>
      <c r="S87" s="79"/>
      <c r="T87" s="100">
        <v>246840</v>
      </c>
      <c r="V87" s="98" t="s">
        <v>502</v>
      </c>
      <c r="W87" s="99" t="s">
        <v>1808</v>
      </c>
      <c r="X87" s="100">
        <v>6610000</v>
      </c>
      <c r="Y87" s="100">
        <f t="shared" si="7"/>
        <v>3176122</v>
      </c>
      <c r="Z87" s="79"/>
      <c r="AA87" s="100">
        <v>3176122</v>
      </c>
    </row>
    <row r="88" spans="1:27" ht="15">
      <c r="A88" s="98" t="s">
        <v>507</v>
      </c>
      <c r="B88" s="99" t="s">
        <v>1810</v>
      </c>
      <c r="C88" s="100">
        <v>2301030</v>
      </c>
      <c r="D88" s="46">
        <f t="shared" si="4"/>
        <v>643861</v>
      </c>
      <c r="E88" s="100">
        <v>265800</v>
      </c>
      <c r="F88" s="100">
        <v>378061</v>
      </c>
      <c r="H88" s="98" t="s">
        <v>528</v>
      </c>
      <c r="I88" s="99" t="s">
        <v>1816</v>
      </c>
      <c r="J88" s="79"/>
      <c r="K88" s="46">
        <f t="shared" si="5"/>
        <v>23297</v>
      </c>
      <c r="L88" s="79"/>
      <c r="M88" s="100">
        <v>23297</v>
      </c>
      <c r="O88" s="98" t="s">
        <v>504</v>
      </c>
      <c r="P88" s="99" t="s">
        <v>1809</v>
      </c>
      <c r="Q88" s="100">
        <v>4494532</v>
      </c>
      <c r="R88" s="46">
        <f t="shared" si="6"/>
        <v>18460284</v>
      </c>
      <c r="S88" s="100">
        <v>6910531</v>
      </c>
      <c r="T88" s="100">
        <v>11549753</v>
      </c>
      <c r="V88" s="98" t="s">
        <v>504</v>
      </c>
      <c r="W88" s="99" t="s">
        <v>1809</v>
      </c>
      <c r="X88" s="100">
        <v>1002200</v>
      </c>
      <c r="Y88" s="100">
        <f t="shared" si="7"/>
        <v>5687280</v>
      </c>
      <c r="Z88" s="100">
        <v>25000</v>
      </c>
      <c r="AA88" s="100">
        <v>5662280</v>
      </c>
    </row>
    <row r="89" spans="1:27" ht="15">
      <c r="A89" s="98" t="s">
        <v>513</v>
      </c>
      <c r="B89" s="99" t="s">
        <v>1811</v>
      </c>
      <c r="C89" s="100">
        <v>223075</v>
      </c>
      <c r="D89" s="46">
        <f t="shared" si="4"/>
        <v>661870</v>
      </c>
      <c r="E89" s="79"/>
      <c r="F89" s="100">
        <v>661870</v>
      </c>
      <c r="H89" s="98" t="s">
        <v>531</v>
      </c>
      <c r="I89" s="99" t="s">
        <v>1817</v>
      </c>
      <c r="J89" s="79"/>
      <c r="K89" s="46">
        <f t="shared" si="5"/>
        <v>285498</v>
      </c>
      <c r="L89" s="100">
        <v>110200</v>
      </c>
      <c r="M89" s="100">
        <v>175298</v>
      </c>
      <c r="O89" s="98" t="s">
        <v>507</v>
      </c>
      <c r="P89" s="99" t="s">
        <v>1810</v>
      </c>
      <c r="Q89" s="100">
        <v>11454781</v>
      </c>
      <c r="R89" s="46">
        <f t="shared" si="6"/>
        <v>10901106</v>
      </c>
      <c r="S89" s="100">
        <v>6024775</v>
      </c>
      <c r="T89" s="100">
        <v>4876331</v>
      </c>
      <c r="V89" s="98" t="s">
        <v>507</v>
      </c>
      <c r="W89" s="99" t="s">
        <v>1810</v>
      </c>
      <c r="X89" s="100">
        <v>265177</v>
      </c>
      <c r="Y89" s="100">
        <f t="shared" si="7"/>
        <v>4440767</v>
      </c>
      <c r="Z89" s="100">
        <v>1264786</v>
      </c>
      <c r="AA89" s="100">
        <v>3175981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280827</v>
      </c>
      <c r="E90" s="79"/>
      <c r="F90" s="100">
        <v>280827</v>
      </c>
      <c r="H90" s="98" t="s">
        <v>534</v>
      </c>
      <c r="I90" s="99" t="s">
        <v>1818</v>
      </c>
      <c r="J90" s="79"/>
      <c r="K90" s="46">
        <f t="shared" si="5"/>
        <v>340475</v>
      </c>
      <c r="L90" s="79"/>
      <c r="M90" s="100">
        <v>340475</v>
      </c>
      <c r="O90" s="98" t="s">
        <v>513</v>
      </c>
      <c r="P90" s="99" t="s">
        <v>1811</v>
      </c>
      <c r="Q90" s="100">
        <v>3954309</v>
      </c>
      <c r="R90" s="46">
        <f t="shared" si="6"/>
        <v>7870745</v>
      </c>
      <c r="S90" s="100">
        <v>2425558</v>
      </c>
      <c r="T90" s="100">
        <v>5445187</v>
      </c>
      <c r="V90" s="98" t="s">
        <v>510</v>
      </c>
      <c r="W90" s="99" t="s">
        <v>2216</v>
      </c>
      <c r="X90" s="100">
        <v>28000</v>
      </c>
      <c r="Y90" s="100">
        <f t="shared" si="7"/>
        <v>15997594</v>
      </c>
      <c r="Z90" s="79"/>
      <c r="AA90" s="100">
        <v>15997594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75388</v>
      </c>
      <c r="E91" s="79"/>
      <c r="F91" s="100">
        <v>75388</v>
      </c>
      <c r="H91" s="98" t="s">
        <v>544</v>
      </c>
      <c r="I91" s="99" t="s">
        <v>1820</v>
      </c>
      <c r="J91" s="100">
        <v>31400</v>
      </c>
      <c r="K91" s="46">
        <f t="shared" si="5"/>
        <v>707291</v>
      </c>
      <c r="L91" s="79"/>
      <c r="M91" s="100">
        <v>707291</v>
      </c>
      <c r="O91" s="98" t="s">
        <v>516</v>
      </c>
      <c r="P91" s="99" t="s">
        <v>1812</v>
      </c>
      <c r="Q91" s="100">
        <v>240000</v>
      </c>
      <c r="R91" s="46">
        <f t="shared" si="6"/>
        <v>3277141</v>
      </c>
      <c r="S91" s="100">
        <v>686375</v>
      </c>
      <c r="T91" s="100">
        <v>2590766</v>
      </c>
      <c r="V91" s="98" t="s">
        <v>513</v>
      </c>
      <c r="W91" s="99" t="s">
        <v>1811</v>
      </c>
      <c r="X91" s="79"/>
      <c r="Y91" s="100">
        <f t="shared" si="7"/>
        <v>90601</v>
      </c>
      <c r="Z91" s="79"/>
      <c r="AA91" s="100">
        <v>90601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135605</v>
      </c>
      <c r="E92" s="79"/>
      <c r="F92" s="100">
        <v>135605</v>
      </c>
      <c r="H92" s="98" t="s">
        <v>547</v>
      </c>
      <c r="I92" s="99" t="s">
        <v>1821</v>
      </c>
      <c r="J92" s="79"/>
      <c r="K92" s="46">
        <f t="shared" si="5"/>
        <v>449321</v>
      </c>
      <c r="L92" s="79"/>
      <c r="M92" s="100">
        <v>449321</v>
      </c>
      <c r="O92" s="98" t="s">
        <v>519</v>
      </c>
      <c r="P92" s="99" t="s">
        <v>1813</v>
      </c>
      <c r="Q92" s="79"/>
      <c r="R92" s="46">
        <f t="shared" si="6"/>
        <v>1494900</v>
      </c>
      <c r="S92" s="100">
        <v>347600</v>
      </c>
      <c r="T92" s="100">
        <v>1147300</v>
      </c>
      <c r="V92" s="98" t="s">
        <v>516</v>
      </c>
      <c r="W92" s="99" t="s">
        <v>1812</v>
      </c>
      <c r="X92" s="100">
        <v>21747500</v>
      </c>
      <c r="Y92" s="100">
        <f t="shared" si="7"/>
        <v>1552818</v>
      </c>
      <c r="Z92" s="100">
        <v>300000</v>
      </c>
      <c r="AA92" s="100">
        <v>1252818</v>
      </c>
    </row>
    <row r="93" spans="1:27" ht="15">
      <c r="A93" s="98" t="s">
        <v>525</v>
      </c>
      <c r="B93" s="99" t="s">
        <v>1815</v>
      </c>
      <c r="C93" s="100">
        <v>1300</v>
      </c>
      <c r="D93" s="46">
        <f t="shared" si="4"/>
        <v>468696</v>
      </c>
      <c r="E93" s="100">
        <v>2750</v>
      </c>
      <c r="F93" s="100">
        <v>465946</v>
      </c>
      <c r="H93" s="98" t="s">
        <v>553</v>
      </c>
      <c r="I93" s="99" t="s">
        <v>1822</v>
      </c>
      <c r="J93" s="100">
        <v>35375</v>
      </c>
      <c r="K93" s="46">
        <f t="shared" si="5"/>
        <v>3000</v>
      </c>
      <c r="L93" s="79"/>
      <c r="M93" s="100">
        <v>3000</v>
      </c>
      <c r="O93" s="98" t="s">
        <v>522</v>
      </c>
      <c r="P93" s="99" t="s">
        <v>1814</v>
      </c>
      <c r="Q93" s="100">
        <v>1446800</v>
      </c>
      <c r="R93" s="46">
        <f t="shared" si="6"/>
        <v>5215771</v>
      </c>
      <c r="S93" s="100">
        <v>1425760</v>
      </c>
      <c r="T93" s="100">
        <v>3790011</v>
      </c>
      <c r="V93" s="98" t="s">
        <v>519</v>
      </c>
      <c r="W93" s="99" t="s">
        <v>1813</v>
      </c>
      <c r="X93" s="100">
        <v>201300</v>
      </c>
      <c r="Y93" s="100">
        <f t="shared" si="7"/>
        <v>234232</v>
      </c>
      <c r="Z93" s="79"/>
      <c r="AA93" s="100">
        <v>234232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916633</v>
      </c>
      <c r="E94" s="100">
        <v>648100</v>
      </c>
      <c r="F94" s="100">
        <v>268533</v>
      </c>
      <c r="H94" s="98" t="s">
        <v>556</v>
      </c>
      <c r="I94" s="99" t="s">
        <v>1823</v>
      </c>
      <c r="J94" s="100">
        <v>30000</v>
      </c>
      <c r="K94" s="46">
        <f t="shared" si="5"/>
        <v>76619</v>
      </c>
      <c r="L94" s="79"/>
      <c r="M94" s="100">
        <v>76619</v>
      </c>
      <c r="O94" s="98" t="s">
        <v>525</v>
      </c>
      <c r="P94" s="99" t="s">
        <v>1815</v>
      </c>
      <c r="Q94" s="100">
        <v>3627600</v>
      </c>
      <c r="R94" s="46">
        <f t="shared" si="6"/>
        <v>4002783</v>
      </c>
      <c r="S94" s="100">
        <v>829302</v>
      </c>
      <c r="T94" s="100">
        <v>3173481</v>
      </c>
      <c r="V94" s="98" t="s">
        <v>522</v>
      </c>
      <c r="W94" s="99" t="s">
        <v>1814</v>
      </c>
      <c r="X94" s="100">
        <v>3575000</v>
      </c>
      <c r="Y94" s="100">
        <f t="shared" si="7"/>
        <v>94600</v>
      </c>
      <c r="Z94" s="79"/>
      <c r="AA94" s="100">
        <v>94600</v>
      </c>
    </row>
    <row r="95" spans="1:27" ht="15">
      <c r="A95" s="98" t="s">
        <v>531</v>
      </c>
      <c r="B95" s="99" t="s">
        <v>1817</v>
      </c>
      <c r="C95" s="100">
        <v>2212760</v>
      </c>
      <c r="D95" s="46">
        <f t="shared" si="4"/>
        <v>9000</v>
      </c>
      <c r="E95" s="79"/>
      <c r="F95" s="100">
        <v>9000</v>
      </c>
      <c r="H95" s="98" t="s">
        <v>559</v>
      </c>
      <c r="I95" s="99" t="s">
        <v>1824</v>
      </c>
      <c r="J95" s="79"/>
      <c r="K95" s="46">
        <f t="shared" si="5"/>
        <v>500</v>
      </c>
      <c r="L95" s="79"/>
      <c r="M95" s="100">
        <v>500</v>
      </c>
      <c r="O95" s="98" t="s">
        <v>528</v>
      </c>
      <c r="P95" s="99" t="s">
        <v>1816</v>
      </c>
      <c r="Q95" s="100">
        <v>2837223</v>
      </c>
      <c r="R95" s="46">
        <f t="shared" si="6"/>
        <v>5799377</v>
      </c>
      <c r="S95" s="100">
        <v>2287200</v>
      </c>
      <c r="T95" s="100">
        <v>3512177</v>
      </c>
      <c r="V95" s="98" t="s">
        <v>525</v>
      </c>
      <c r="W95" s="99" t="s">
        <v>1815</v>
      </c>
      <c r="X95" s="100">
        <v>492765</v>
      </c>
      <c r="Y95" s="100">
        <f t="shared" si="7"/>
        <v>2806969</v>
      </c>
      <c r="Z95" s="79"/>
      <c r="AA95" s="100">
        <v>2806969</v>
      </c>
    </row>
    <row r="96" spans="1:27" ht="15">
      <c r="A96" s="98" t="s">
        <v>534</v>
      </c>
      <c r="B96" s="99" t="s">
        <v>1818</v>
      </c>
      <c r="C96" s="100">
        <v>2900</v>
      </c>
      <c r="D96" s="46">
        <f t="shared" si="4"/>
        <v>1171927</v>
      </c>
      <c r="E96" s="100">
        <v>505400</v>
      </c>
      <c r="F96" s="100">
        <v>666527</v>
      </c>
      <c r="H96" s="98" t="s">
        <v>565</v>
      </c>
      <c r="I96" s="99" t="s">
        <v>1825</v>
      </c>
      <c r="J96" s="79"/>
      <c r="K96" s="46">
        <f t="shared" si="5"/>
        <v>140360</v>
      </c>
      <c r="L96" s="79"/>
      <c r="M96" s="100">
        <v>140360</v>
      </c>
      <c r="O96" s="98" t="s">
        <v>531</v>
      </c>
      <c r="P96" s="99" t="s">
        <v>1817</v>
      </c>
      <c r="Q96" s="100">
        <v>5145254</v>
      </c>
      <c r="R96" s="46">
        <f t="shared" si="6"/>
        <v>518244</v>
      </c>
      <c r="S96" s="79"/>
      <c r="T96" s="100">
        <v>518244</v>
      </c>
      <c r="V96" s="98" t="s">
        <v>528</v>
      </c>
      <c r="W96" s="99" t="s">
        <v>1816</v>
      </c>
      <c r="X96" s="100">
        <v>654796</v>
      </c>
      <c r="Y96" s="100">
        <f t="shared" si="7"/>
        <v>1934009</v>
      </c>
      <c r="Z96" s="79"/>
      <c r="AA96" s="100">
        <v>1934009</v>
      </c>
    </row>
    <row r="97" spans="1:27" ht="15">
      <c r="A97" s="98" t="s">
        <v>538</v>
      </c>
      <c r="B97" s="99" t="s">
        <v>2307</v>
      </c>
      <c r="C97" s="79"/>
      <c r="D97" s="46">
        <f t="shared" si="4"/>
        <v>75125</v>
      </c>
      <c r="E97" s="79"/>
      <c r="F97" s="100">
        <v>75125</v>
      </c>
      <c r="H97" s="98" t="s">
        <v>568</v>
      </c>
      <c r="I97" s="99" t="s">
        <v>1826</v>
      </c>
      <c r="J97" s="100">
        <v>68400</v>
      </c>
      <c r="K97" s="46">
        <f t="shared" si="5"/>
        <v>327360</v>
      </c>
      <c r="L97" s="100">
        <v>316460</v>
      </c>
      <c r="M97" s="100">
        <v>10900</v>
      </c>
      <c r="O97" s="98" t="s">
        <v>534</v>
      </c>
      <c r="P97" s="99" t="s">
        <v>1818</v>
      </c>
      <c r="Q97" s="100">
        <v>4852850</v>
      </c>
      <c r="R97" s="46">
        <f t="shared" si="6"/>
        <v>10389224</v>
      </c>
      <c r="S97" s="100">
        <v>4287260</v>
      </c>
      <c r="T97" s="100">
        <v>6101964</v>
      </c>
      <c r="V97" s="98" t="s">
        <v>531</v>
      </c>
      <c r="W97" s="99" t="s">
        <v>1817</v>
      </c>
      <c r="X97" s="100">
        <v>8415034</v>
      </c>
      <c r="Y97" s="100">
        <f t="shared" si="7"/>
        <v>2851099</v>
      </c>
      <c r="Z97" s="100">
        <v>660900</v>
      </c>
      <c r="AA97" s="100">
        <v>2190199</v>
      </c>
    </row>
    <row r="98" spans="1:27" ht="15">
      <c r="A98" s="98" t="s">
        <v>541</v>
      </c>
      <c r="B98" s="99" t="s">
        <v>1819</v>
      </c>
      <c r="C98" s="100">
        <v>4000</v>
      </c>
      <c r="D98" s="46">
        <f t="shared" si="4"/>
        <v>155757</v>
      </c>
      <c r="E98" s="79"/>
      <c r="F98" s="100">
        <v>155757</v>
      </c>
      <c r="H98" s="98" t="s">
        <v>574</v>
      </c>
      <c r="I98" s="99" t="s">
        <v>1828</v>
      </c>
      <c r="J98" s="100">
        <v>7754175</v>
      </c>
      <c r="K98" s="46">
        <f t="shared" si="5"/>
        <v>1243241</v>
      </c>
      <c r="L98" s="100">
        <v>324199</v>
      </c>
      <c r="M98" s="100">
        <v>919042</v>
      </c>
      <c r="O98" s="98" t="s">
        <v>538</v>
      </c>
      <c r="P98" s="99" t="s">
        <v>2307</v>
      </c>
      <c r="Q98" s="100">
        <v>430820</v>
      </c>
      <c r="R98" s="46">
        <f t="shared" si="6"/>
        <v>517382</v>
      </c>
      <c r="S98" s="100">
        <v>39800</v>
      </c>
      <c r="T98" s="100">
        <v>477582</v>
      </c>
      <c r="V98" s="98" t="s">
        <v>534</v>
      </c>
      <c r="W98" s="99" t="s">
        <v>1818</v>
      </c>
      <c r="X98" s="100">
        <v>177700</v>
      </c>
      <c r="Y98" s="100">
        <f t="shared" si="7"/>
        <v>5217458</v>
      </c>
      <c r="Z98" s="100">
        <v>905600</v>
      </c>
      <c r="AA98" s="100">
        <v>4311858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42768</v>
      </c>
      <c r="E99" s="79"/>
      <c r="F99" s="100">
        <v>42768</v>
      </c>
      <c r="H99" s="98" t="s">
        <v>580</v>
      </c>
      <c r="I99" s="99" t="s">
        <v>1829</v>
      </c>
      <c r="J99" s="100">
        <v>5600</v>
      </c>
      <c r="K99" s="46">
        <f t="shared" si="5"/>
        <v>972130</v>
      </c>
      <c r="L99" s="79"/>
      <c r="M99" s="100">
        <v>972130</v>
      </c>
      <c r="O99" s="98" t="s">
        <v>541</v>
      </c>
      <c r="P99" s="99" t="s">
        <v>1819</v>
      </c>
      <c r="Q99" s="100">
        <v>4000</v>
      </c>
      <c r="R99" s="46">
        <f t="shared" si="6"/>
        <v>779243</v>
      </c>
      <c r="S99" s="79"/>
      <c r="T99" s="100">
        <v>779243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547</v>
      </c>
      <c r="B100" s="99" t="s">
        <v>1821</v>
      </c>
      <c r="C100" s="79"/>
      <c r="D100" s="46">
        <f t="shared" si="4"/>
        <v>728097</v>
      </c>
      <c r="E100" s="100">
        <v>100800</v>
      </c>
      <c r="F100" s="100">
        <v>627297</v>
      </c>
      <c r="H100" s="98" t="s">
        <v>583</v>
      </c>
      <c r="I100" s="99" t="s">
        <v>1830</v>
      </c>
      <c r="J100" s="100">
        <v>15192</v>
      </c>
      <c r="K100" s="46">
        <f t="shared" si="5"/>
        <v>44700</v>
      </c>
      <c r="L100" s="100">
        <v>1500</v>
      </c>
      <c r="M100" s="100">
        <v>43200</v>
      </c>
      <c r="O100" s="98" t="s">
        <v>544</v>
      </c>
      <c r="P100" s="99" t="s">
        <v>1820</v>
      </c>
      <c r="Q100" s="79"/>
      <c r="R100" s="46">
        <f t="shared" si="6"/>
        <v>633498</v>
      </c>
      <c r="S100" s="79"/>
      <c r="T100" s="100">
        <v>633498</v>
      </c>
      <c r="V100" s="98" t="s">
        <v>541</v>
      </c>
      <c r="W100" s="99" t="s">
        <v>1819</v>
      </c>
      <c r="X100" s="100">
        <v>167768</v>
      </c>
      <c r="Y100" s="100">
        <f t="shared" si="7"/>
        <v>50410</v>
      </c>
      <c r="Z100" s="79"/>
      <c r="AA100" s="100">
        <v>50410</v>
      </c>
    </row>
    <row r="101" spans="1:27" ht="15">
      <c r="A101" s="98" t="s">
        <v>553</v>
      </c>
      <c r="B101" s="99" t="s">
        <v>1822</v>
      </c>
      <c r="C101" s="79"/>
      <c r="D101" s="46">
        <f t="shared" si="4"/>
        <v>168594</v>
      </c>
      <c r="E101" s="79"/>
      <c r="F101" s="100">
        <v>168594</v>
      </c>
      <c r="H101" s="98" t="s">
        <v>586</v>
      </c>
      <c r="I101" s="99" t="s">
        <v>1831</v>
      </c>
      <c r="J101" s="100">
        <v>13500</v>
      </c>
      <c r="K101" s="46">
        <f t="shared" si="5"/>
        <v>47500</v>
      </c>
      <c r="L101" s="79"/>
      <c r="M101" s="100">
        <v>47500</v>
      </c>
      <c r="O101" s="98" t="s">
        <v>547</v>
      </c>
      <c r="P101" s="99" t="s">
        <v>1821</v>
      </c>
      <c r="Q101" s="100">
        <v>684850</v>
      </c>
      <c r="R101" s="46">
        <f t="shared" si="6"/>
        <v>2914057</v>
      </c>
      <c r="S101" s="100">
        <v>100800</v>
      </c>
      <c r="T101" s="100">
        <v>2813257</v>
      </c>
      <c r="V101" s="98" t="s">
        <v>544</v>
      </c>
      <c r="W101" s="99" t="s">
        <v>1820</v>
      </c>
      <c r="X101" s="100">
        <v>2757355</v>
      </c>
      <c r="Y101" s="100">
        <f t="shared" si="7"/>
        <v>1415187</v>
      </c>
      <c r="Z101" s="79"/>
      <c r="AA101" s="100">
        <v>1415187</v>
      </c>
    </row>
    <row r="102" spans="1:27" ht="15">
      <c r="A102" s="98" t="s">
        <v>556</v>
      </c>
      <c r="B102" s="99" t="s">
        <v>1823</v>
      </c>
      <c r="C102" s="100">
        <v>786000</v>
      </c>
      <c r="D102" s="46">
        <f t="shared" si="4"/>
        <v>251240</v>
      </c>
      <c r="E102" s="100">
        <v>44500</v>
      </c>
      <c r="F102" s="100">
        <v>206740</v>
      </c>
      <c r="H102" s="98" t="s">
        <v>589</v>
      </c>
      <c r="I102" s="99" t="s">
        <v>1832</v>
      </c>
      <c r="J102" s="79"/>
      <c r="K102" s="46">
        <f t="shared" si="5"/>
        <v>175620</v>
      </c>
      <c r="L102" s="79"/>
      <c r="M102" s="100">
        <v>175620</v>
      </c>
      <c r="O102" s="98" t="s">
        <v>550</v>
      </c>
      <c r="P102" s="99" t="s">
        <v>2339</v>
      </c>
      <c r="Q102" s="79"/>
      <c r="R102" s="46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408851</v>
      </c>
      <c r="Y102" s="100">
        <f t="shared" si="7"/>
        <v>5438000</v>
      </c>
      <c r="Z102" s="100">
        <v>600000</v>
      </c>
      <c r="AA102" s="100">
        <v>4838000</v>
      </c>
    </row>
    <row r="103" spans="1:27" ht="15">
      <c r="A103" s="98" t="s">
        <v>562</v>
      </c>
      <c r="B103" s="99" t="s">
        <v>2317</v>
      </c>
      <c r="C103" s="100">
        <v>258200</v>
      </c>
      <c r="D103" s="46">
        <f t="shared" si="4"/>
        <v>53413</v>
      </c>
      <c r="E103" s="79"/>
      <c r="F103" s="100">
        <v>53413</v>
      </c>
      <c r="H103" s="98" t="s">
        <v>592</v>
      </c>
      <c r="I103" s="99" t="s">
        <v>1833</v>
      </c>
      <c r="J103" s="79"/>
      <c r="K103" s="46">
        <f t="shared" si="5"/>
        <v>78701</v>
      </c>
      <c r="L103" s="79"/>
      <c r="M103" s="100">
        <v>78701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79"/>
      <c r="Y103" s="100">
        <f t="shared" si="7"/>
        <v>467243</v>
      </c>
      <c r="Z103" s="79"/>
      <c r="AA103" s="100">
        <v>467243</v>
      </c>
    </row>
    <row r="104" spans="1:27" ht="15">
      <c r="A104" s="98" t="s">
        <v>565</v>
      </c>
      <c r="B104" s="99" t="s">
        <v>1825</v>
      </c>
      <c r="C104" s="100">
        <v>318500</v>
      </c>
      <c r="D104" s="46">
        <f t="shared" si="4"/>
        <v>398891</v>
      </c>
      <c r="E104" s="100">
        <v>19700</v>
      </c>
      <c r="F104" s="100">
        <v>379191</v>
      </c>
      <c r="H104" s="98" t="s">
        <v>595</v>
      </c>
      <c r="I104" s="99" t="s">
        <v>1834</v>
      </c>
      <c r="J104" s="100">
        <v>1858945</v>
      </c>
      <c r="K104" s="46">
        <f t="shared" si="5"/>
        <v>532119</v>
      </c>
      <c r="L104" s="79"/>
      <c r="M104" s="100">
        <v>532119</v>
      </c>
      <c r="O104" s="98" t="s">
        <v>556</v>
      </c>
      <c r="P104" s="99" t="s">
        <v>1823</v>
      </c>
      <c r="Q104" s="100">
        <v>7332399</v>
      </c>
      <c r="R104" s="46">
        <f t="shared" si="6"/>
        <v>1472071</v>
      </c>
      <c r="S104" s="100">
        <v>168700</v>
      </c>
      <c r="T104" s="100">
        <v>1303371</v>
      </c>
      <c r="V104" s="98" t="s">
        <v>553</v>
      </c>
      <c r="W104" s="99" t="s">
        <v>1822</v>
      </c>
      <c r="X104" s="100">
        <v>5810790</v>
      </c>
      <c r="Y104" s="100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568</v>
      </c>
      <c r="B105" s="99" t="s">
        <v>1826</v>
      </c>
      <c r="C105" s="100">
        <v>230685</v>
      </c>
      <c r="D105" s="46">
        <f t="shared" si="4"/>
        <v>118920</v>
      </c>
      <c r="E105" s="79"/>
      <c r="F105" s="100">
        <v>118920</v>
      </c>
      <c r="H105" s="98" t="s">
        <v>604</v>
      </c>
      <c r="I105" s="99" t="s">
        <v>1836</v>
      </c>
      <c r="J105" s="79"/>
      <c r="K105" s="46">
        <f t="shared" si="5"/>
        <v>135889</v>
      </c>
      <c r="L105" s="79"/>
      <c r="M105" s="100">
        <v>135889</v>
      </c>
      <c r="O105" s="98" t="s">
        <v>559</v>
      </c>
      <c r="P105" s="99" t="s">
        <v>1824</v>
      </c>
      <c r="Q105" s="100">
        <v>670900</v>
      </c>
      <c r="R105" s="46">
        <f t="shared" si="6"/>
        <v>4216434</v>
      </c>
      <c r="S105" s="100">
        <v>136900</v>
      </c>
      <c r="T105" s="100">
        <v>4079534</v>
      </c>
      <c r="V105" s="98" t="s">
        <v>556</v>
      </c>
      <c r="W105" s="99" t="s">
        <v>1823</v>
      </c>
      <c r="X105" s="100">
        <v>4511728</v>
      </c>
      <c r="Y105" s="100">
        <f t="shared" si="7"/>
        <v>769833</v>
      </c>
      <c r="Z105" s="100">
        <v>30100</v>
      </c>
      <c r="AA105" s="100">
        <v>739733</v>
      </c>
    </row>
    <row r="106" spans="1:27" ht="15">
      <c r="A106" s="98" t="s">
        <v>571</v>
      </c>
      <c r="B106" s="99" t="s">
        <v>1827</v>
      </c>
      <c r="C106" s="100">
        <v>1</v>
      </c>
      <c r="D106" s="46">
        <f t="shared" si="4"/>
        <v>229000</v>
      </c>
      <c r="E106" s="79"/>
      <c r="F106" s="100">
        <v>229000</v>
      </c>
      <c r="H106" s="98" t="s">
        <v>607</v>
      </c>
      <c r="I106" s="99" t="s">
        <v>1837</v>
      </c>
      <c r="J106" s="100">
        <v>104395</v>
      </c>
      <c r="K106" s="46">
        <f t="shared" si="5"/>
        <v>2105094</v>
      </c>
      <c r="L106" s="79"/>
      <c r="M106" s="100">
        <v>2105094</v>
      </c>
      <c r="O106" s="98" t="s">
        <v>562</v>
      </c>
      <c r="P106" s="99" t="s">
        <v>2317</v>
      </c>
      <c r="Q106" s="100">
        <v>664700</v>
      </c>
      <c r="R106" s="46">
        <f t="shared" si="6"/>
        <v>914778</v>
      </c>
      <c r="S106" s="100">
        <v>184300</v>
      </c>
      <c r="T106" s="100">
        <v>730478</v>
      </c>
      <c r="V106" s="98" t="s">
        <v>559</v>
      </c>
      <c r="W106" s="99" t="s">
        <v>1824</v>
      </c>
      <c r="X106" s="100">
        <v>270850</v>
      </c>
      <c r="Y106" s="100">
        <f t="shared" si="7"/>
        <v>19905667</v>
      </c>
      <c r="Z106" s="100">
        <v>16165000</v>
      </c>
      <c r="AA106" s="100">
        <v>3740667</v>
      </c>
    </row>
    <row r="107" spans="1:27" ht="15">
      <c r="A107" s="98" t="s">
        <v>574</v>
      </c>
      <c r="B107" s="99" t="s">
        <v>1828</v>
      </c>
      <c r="C107" s="100">
        <v>3615334</v>
      </c>
      <c r="D107" s="46">
        <f t="shared" si="4"/>
        <v>1412277</v>
      </c>
      <c r="E107" s="100">
        <v>337250</v>
      </c>
      <c r="F107" s="100">
        <v>1075027</v>
      </c>
      <c r="H107" s="98" t="s">
        <v>610</v>
      </c>
      <c r="I107" s="99" t="s">
        <v>2254</v>
      </c>
      <c r="J107" s="100">
        <v>472900</v>
      </c>
      <c r="K107" s="46">
        <f t="shared" si="5"/>
        <v>100</v>
      </c>
      <c r="L107" s="79"/>
      <c r="M107" s="100">
        <v>100</v>
      </c>
      <c r="O107" s="98" t="s">
        <v>565</v>
      </c>
      <c r="P107" s="99" t="s">
        <v>1825</v>
      </c>
      <c r="Q107" s="100">
        <v>2421811</v>
      </c>
      <c r="R107" s="46">
        <f t="shared" si="6"/>
        <v>3689962</v>
      </c>
      <c r="S107" s="100">
        <v>351150</v>
      </c>
      <c r="T107" s="100">
        <v>3338812</v>
      </c>
      <c r="V107" s="98" t="s">
        <v>562</v>
      </c>
      <c r="W107" s="99" t="s">
        <v>2317</v>
      </c>
      <c r="X107" s="100">
        <v>6168117</v>
      </c>
      <c r="Y107" s="100">
        <f t="shared" si="7"/>
        <v>483287</v>
      </c>
      <c r="Z107" s="79"/>
      <c r="AA107" s="100">
        <v>483287</v>
      </c>
    </row>
    <row r="108" spans="1:27" ht="15">
      <c r="A108" s="98" t="s">
        <v>577</v>
      </c>
      <c r="B108" s="99" t="s">
        <v>2337</v>
      </c>
      <c r="C108" s="100">
        <v>30000</v>
      </c>
      <c r="D108" s="46">
        <f t="shared" si="4"/>
        <v>16800</v>
      </c>
      <c r="E108" s="79"/>
      <c r="F108" s="100">
        <v>16800</v>
      </c>
      <c r="H108" s="98" t="s">
        <v>613</v>
      </c>
      <c r="I108" s="99" t="s">
        <v>1838</v>
      </c>
      <c r="J108" s="79"/>
      <c r="K108" s="46">
        <f t="shared" si="5"/>
        <v>127059</v>
      </c>
      <c r="L108" s="79"/>
      <c r="M108" s="100">
        <v>127059</v>
      </c>
      <c r="O108" s="98" t="s">
        <v>568</v>
      </c>
      <c r="P108" s="99" t="s">
        <v>1826</v>
      </c>
      <c r="Q108" s="100">
        <v>2728995</v>
      </c>
      <c r="R108" s="46">
        <f t="shared" si="6"/>
        <v>1845285</v>
      </c>
      <c r="S108" s="100">
        <v>84010</v>
      </c>
      <c r="T108" s="100">
        <v>1761275</v>
      </c>
      <c r="V108" s="98" t="s">
        <v>565</v>
      </c>
      <c r="W108" s="99" t="s">
        <v>1825</v>
      </c>
      <c r="X108" s="100">
        <v>900</v>
      </c>
      <c r="Y108" s="100">
        <f t="shared" si="7"/>
        <v>7660836</v>
      </c>
      <c r="Z108" s="79"/>
      <c r="AA108" s="100">
        <v>7660836</v>
      </c>
    </row>
    <row r="109" spans="1:27" ht="15">
      <c r="A109" s="98" t="s">
        <v>580</v>
      </c>
      <c r="B109" s="99" t="s">
        <v>1829</v>
      </c>
      <c r="C109" s="100">
        <v>4150</v>
      </c>
      <c r="D109" s="46">
        <f t="shared" si="4"/>
        <v>530626</v>
      </c>
      <c r="E109" s="79"/>
      <c r="F109" s="100">
        <v>530626</v>
      </c>
      <c r="H109" s="98" t="s">
        <v>616</v>
      </c>
      <c r="I109" s="99" t="s">
        <v>1839</v>
      </c>
      <c r="J109" s="79"/>
      <c r="K109" s="46">
        <f t="shared" si="5"/>
        <v>28000</v>
      </c>
      <c r="L109" s="79"/>
      <c r="M109" s="100">
        <v>28000</v>
      </c>
      <c r="O109" s="98" t="s">
        <v>571</v>
      </c>
      <c r="P109" s="99" t="s">
        <v>1827</v>
      </c>
      <c r="Q109" s="100">
        <v>4702231</v>
      </c>
      <c r="R109" s="46">
        <f t="shared" si="6"/>
        <v>2545497</v>
      </c>
      <c r="S109" s="100">
        <v>201070</v>
      </c>
      <c r="T109" s="100">
        <v>2344427</v>
      </c>
      <c r="V109" s="98" t="s">
        <v>568</v>
      </c>
      <c r="W109" s="99" t="s">
        <v>1826</v>
      </c>
      <c r="X109" s="100">
        <v>737299</v>
      </c>
      <c r="Y109" s="100">
        <f t="shared" si="7"/>
        <v>508725</v>
      </c>
      <c r="Z109" s="100">
        <v>316460</v>
      </c>
      <c r="AA109" s="100">
        <v>192265</v>
      </c>
    </row>
    <row r="110" spans="1:27" ht="15">
      <c r="A110" s="98" t="s">
        <v>583</v>
      </c>
      <c r="B110" s="99" t="s">
        <v>1830</v>
      </c>
      <c r="C110" s="79"/>
      <c r="D110" s="46">
        <f t="shared" si="4"/>
        <v>140739</v>
      </c>
      <c r="E110" s="100">
        <v>23100</v>
      </c>
      <c r="F110" s="100">
        <v>117639</v>
      </c>
      <c r="H110" s="98" t="s">
        <v>622</v>
      </c>
      <c r="I110" s="99" t="s">
        <v>1841</v>
      </c>
      <c r="J110" s="100">
        <v>184794</v>
      </c>
      <c r="K110" s="46">
        <f t="shared" si="5"/>
        <v>8766</v>
      </c>
      <c r="L110" s="79"/>
      <c r="M110" s="100">
        <v>8766</v>
      </c>
      <c r="O110" s="98" t="s">
        <v>574</v>
      </c>
      <c r="P110" s="99" t="s">
        <v>1828</v>
      </c>
      <c r="Q110" s="100">
        <v>9318142</v>
      </c>
      <c r="R110" s="46">
        <f t="shared" si="6"/>
        <v>5297123</v>
      </c>
      <c r="S110" s="100">
        <v>1462853</v>
      </c>
      <c r="T110" s="100">
        <v>3834270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586</v>
      </c>
      <c r="B111" s="99" t="s">
        <v>1831</v>
      </c>
      <c r="C111" s="100">
        <v>174020</v>
      </c>
      <c r="D111" s="46">
        <f t="shared" si="4"/>
        <v>589850</v>
      </c>
      <c r="E111" s="100">
        <v>28000</v>
      </c>
      <c r="F111" s="100">
        <v>561850</v>
      </c>
      <c r="H111" s="98" t="s">
        <v>625</v>
      </c>
      <c r="I111" s="99" t="s">
        <v>1842</v>
      </c>
      <c r="J111" s="79"/>
      <c r="K111" s="46">
        <f t="shared" si="5"/>
        <v>14625</v>
      </c>
      <c r="L111" s="79"/>
      <c r="M111" s="100">
        <v>14625</v>
      </c>
      <c r="O111" s="98" t="s">
        <v>577</v>
      </c>
      <c r="P111" s="99" t="s">
        <v>2337</v>
      </c>
      <c r="Q111" s="100">
        <v>470000</v>
      </c>
      <c r="R111" s="46">
        <f t="shared" si="6"/>
        <v>158000</v>
      </c>
      <c r="S111" s="100">
        <v>43000</v>
      </c>
      <c r="T111" s="100">
        <v>115000</v>
      </c>
      <c r="V111" s="98" t="s">
        <v>574</v>
      </c>
      <c r="W111" s="99" t="s">
        <v>1828</v>
      </c>
      <c r="X111" s="100">
        <v>14344039</v>
      </c>
      <c r="Y111" s="100">
        <f t="shared" si="7"/>
        <v>30902446</v>
      </c>
      <c r="Z111" s="100">
        <v>377719</v>
      </c>
      <c r="AA111" s="100">
        <v>30524727</v>
      </c>
    </row>
    <row r="112" spans="1:27" ht="15">
      <c r="A112" s="98" t="s">
        <v>589</v>
      </c>
      <c r="B112" s="99" t="s">
        <v>1832</v>
      </c>
      <c r="C112" s="100">
        <v>2000</v>
      </c>
      <c r="D112" s="46">
        <f t="shared" si="4"/>
        <v>316819</v>
      </c>
      <c r="E112" s="79"/>
      <c r="F112" s="100">
        <v>316819</v>
      </c>
      <c r="H112" s="98" t="s">
        <v>628</v>
      </c>
      <c r="I112" s="99" t="s">
        <v>1843</v>
      </c>
      <c r="J112" s="100">
        <v>3500</v>
      </c>
      <c r="K112" s="46">
        <f t="shared" si="5"/>
        <v>0</v>
      </c>
      <c r="L112" s="79"/>
      <c r="M112" s="79"/>
      <c r="O112" s="98" t="s">
        <v>580</v>
      </c>
      <c r="P112" s="99" t="s">
        <v>1829</v>
      </c>
      <c r="Q112" s="100">
        <v>22050</v>
      </c>
      <c r="R112" s="46">
        <f t="shared" si="6"/>
        <v>4638861</v>
      </c>
      <c r="S112" s="100">
        <v>55100</v>
      </c>
      <c r="T112" s="100">
        <v>4583761</v>
      </c>
      <c r="V112" s="98" t="s">
        <v>577</v>
      </c>
      <c r="W112" s="99" t="s">
        <v>2337</v>
      </c>
      <c r="X112" s="100">
        <v>35000</v>
      </c>
      <c r="Y112" s="100">
        <f t="shared" si="7"/>
        <v>3800</v>
      </c>
      <c r="Z112" s="79"/>
      <c r="AA112" s="100">
        <v>3800</v>
      </c>
    </row>
    <row r="113" spans="1:27" ht="15">
      <c r="A113" s="98" t="s">
        <v>592</v>
      </c>
      <c r="B113" s="99" t="s">
        <v>1833</v>
      </c>
      <c r="C113" s="79"/>
      <c r="D113" s="46">
        <f t="shared" si="4"/>
        <v>767296</v>
      </c>
      <c r="E113" s="79"/>
      <c r="F113" s="100">
        <v>767296</v>
      </c>
      <c r="H113" s="98" t="s">
        <v>631</v>
      </c>
      <c r="I113" s="99" t="s">
        <v>1844</v>
      </c>
      <c r="J113" s="100">
        <v>18750</v>
      </c>
      <c r="K113" s="46">
        <f t="shared" si="5"/>
        <v>65500</v>
      </c>
      <c r="L113" s="79"/>
      <c r="M113" s="100">
        <v>65500</v>
      </c>
      <c r="O113" s="98" t="s">
        <v>583</v>
      </c>
      <c r="P113" s="99" t="s">
        <v>1830</v>
      </c>
      <c r="Q113" s="100">
        <v>459474</v>
      </c>
      <c r="R113" s="46">
        <f t="shared" si="6"/>
        <v>2293399</v>
      </c>
      <c r="S113" s="100">
        <v>260600</v>
      </c>
      <c r="T113" s="100">
        <v>2032799</v>
      </c>
      <c r="V113" s="98" t="s">
        <v>580</v>
      </c>
      <c r="W113" s="99" t="s">
        <v>1829</v>
      </c>
      <c r="X113" s="100">
        <v>1183804</v>
      </c>
      <c r="Y113" s="100">
        <f t="shared" si="7"/>
        <v>14456669</v>
      </c>
      <c r="Z113" s="100">
        <v>3800</v>
      </c>
      <c r="AA113" s="100">
        <v>14452869</v>
      </c>
    </row>
    <row r="114" spans="1:27" ht="15">
      <c r="A114" s="98" t="s">
        <v>595</v>
      </c>
      <c r="B114" s="99" t="s">
        <v>1834</v>
      </c>
      <c r="C114" s="100">
        <v>342140</v>
      </c>
      <c r="D114" s="46">
        <f t="shared" si="4"/>
        <v>1105356</v>
      </c>
      <c r="E114" s="100">
        <v>100832</v>
      </c>
      <c r="F114" s="100">
        <v>1004524</v>
      </c>
      <c r="H114" s="98" t="s">
        <v>637</v>
      </c>
      <c r="I114" s="99" t="s">
        <v>1846</v>
      </c>
      <c r="J114" s="79"/>
      <c r="K114" s="46">
        <f t="shared" si="5"/>
        <v>74749</v>
      </c>
      <c r="L114" s="79"/>
      <c r="M114" s="100">
        <v>74749</v>
      </c>
      <c r="O114" s="98" t="s">
        <v>586</v>
      </c>
      <c r="P114" s="99" t="s">
        <v>1831</v>
      </c>
      <c r="Q114" s="100">
        <v>1961665</v>
      </c>
      <c r="R114" s="46">
        <f t="shared" si="6"/>
        <v>5864466</v>
      </c>
      <c r="S114" s="100">
        <v>691331</v>
      </c>
      <c r="T114" s="100">
        <v>5173135</v>
      </c>
      <c r="V114" s="98" t="s">
        <v>583</v>
      </c>
      <c r="W114" s="99" t="s">
        <v>1830</v>
      </c>
      <c r="X114" s="100">
        <v>74812</v>
      </c>
      <c r="Y114" s="100">
        <f t="shared" si="7"/>
        <v>1295258</v>
      </c>
      <c r="Z114" s="100">
        <v>672466</v>
      </c>
      <c r="AA114" s="100">
        <v>622792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199259</v>
      </c>
      <c r="E115" s="79"/>
      <c r="F115" s="100">
        <v>199259</v>
      </c>
      <c r="H115" s="98" t="s">
        <v>640</v>
      </c>
      <c r="I115" s="99" t="s">
        <v>2255</v>
      </c>
      <c r="J115" s="79"/>
      <c r="K115" s="46">
        <f t="shared" si="5"/>
        <v>4074</v>
      </c>
      <c r="L115" s="79"/>
      <c r="M115" s="100">
        <v>4074</v>
      </c>
      <c r="O115" s="98" t="s">
        <v>589</v>
      </c>
      <c r="P115" s="99" t="s">
        <v>1832</v>
      </c>
      <c r="Q115" s="100">
        <v>1730566</v>
      </c>
      <c r="R115" s="46">
        <f t="shared" si="6"/>
        <v>3328252</v>
      </c>
      <c r="S115" s="100">
        <v>65050</v>
      </c>
      <c r="T115" s="100">
        <v>3263202</v>
      </c>
      <c r="V115" s="98" t="s">
        <v>586</v>
      </c>
      <c r="W115" s="99" t="s">
        <v>1831</v>
      </c>
      <c r="X115" s="100">
        <v>113900</v>
      </c>
      <c r="Y115" s="100">
        <f t="shared" si="7"/>
        <v>1685759</v>
      </c>
      <c r="Z115" s="100">
        <v>33300</v>
      </c>
      <c r="AA115" s="100">
        <v>1652459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223674</v>
      </c>
      <c r="E116" s="79"/>
      <c r="F116" s="100">
        <v>223674</v>
      </c>
      <c r="H116" s="98" t="s">
        <v>645</v>
      </c>
      <c r="I116" s="99" t="s">
        <v>1847</v>
      </c>
      <c r="J116" s="79"/>
      <c r="K116" s="46">
        <f t="shared" si="5"/>
        <v>331990</v>
      </c>
      <c r="L116" s="79"/>
      <c r="M116" s="100">
        <v>331990</v>
      </c>
      <c r="O116" s="98" t="s">
        <v>592</v>
      </c>
      <c r="P116" s="99" t="s">
        <v>1833</v>
      </c>
      <c r="Q116" s="100">
        <v>886425</v>
      </c>
      <c r="R116" s="46">
        <f t="shared" si="6"/>
        <v>3545684</v>
      </c>
      <c r="S116" s="100">
        <v>176398</v>
      </c>
      <c r="T116" s="100">
        <v>3369286</v>
      </c>
      <c r="V116" s="98" t="s">
        <v>589</v>
      </c>
      <c r="W116" s="99" t="s">
        <v>1832</v>
      </c>
      <c r="X116" s="100">
        <v>48800</v>
      </c>
      <c r="Y116" s="100">
        <f t="shared" si="7"/>
        <v>1597350</v>
      </c>
      <c r="Z116" s="79"/>
      <c r="AA116" s="100">
        <v>1597350</v>
      </c>
    </row>
    <row r="117" spans="1:27" ht="15">
      <c r="A117" s="98" t="s">
        <v>607</v>
      </c>
      <c r="B117" s="99" t="s">
        <v>1837</v>
      </c>
      <c r="C117" s="100">
        <v>26169</v>
      </c>
      <c r="D117" s="46">
        <f t="shared" si="4"/>
        <v>1242421</v>
      </c>
      <c r="E117" s="100">
        <v>65500</v>
      </c>
      <c r="F117" s="100">
        <v>1176921</v>
      </c>
      <c r="H117" s="98" t="s">
        <v>651</v>
      </c>
      <c r="I117" s="99" t="s">
        <v>1849</v>
      </c>
      <c r="J117" s="79"/>
      <c r="K117" s="46">
        <f t="shared" si="5"/>
        <v>25</v>
      </c>
      <c r="L117" s="79"/>
      <c r="M117" s="100">
        <v>25</v>
      </c>
      <c r="O117" s="98" t="s">
        <v>595</v>
      </c>
      <c r="P117" s="99" t="s">
        <v>1834</v>
      </c>
      <c r="Q117" s="100">
        <v>9728167</v>
      </c>
      <c r="R117" s="46">
        <f t="shared" si="6"/>
        <v>12518181</v>
      </c>
      <c r="S117" s="100">
        <v>1516373</v>
      </c>
      <c r="T117" s="100">
        <v>11001808</v>
      </c>
      <c r="V117" s="98" t="s">
        <v>592</v>
      </c>
      <c r="W117" s="99" t="s">
        <v>1833</v>
      </c>
      <c r="X117" s="100">
        <v>436004</v>
      </c>
      <c r="Y117" s="100">
        <f t="shared" si="7"/>
        <v>3903893</v>
      </c>
      <c r="Z117" s="79"/>
      <c r="AA117" s="100">
        <v>3903893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650</v>
      </c>
      <c r="E118" s="100">
        <v>650</v>
      </c>
      <c r="F118" s="79"/>
      <c r="H118" s="98" t="s">
        <v>654</v>
      </c>
      <c r="I118" s="99" t="s">
        <v>2308</v>
      </c>
      <c r="J118" s="79"/>
      <c r="K118" s="46">
        <f t="shared" si="5"/>
        <v>8500</v>
      </c>
      <c r="L118" s="79"/>
      <c r="M118" s="100">
        <v>8500</v>
      </c>
      <c r="O118" s="98" t="s">
        <v>598</v>
      </c>
      <c r="P118" s="99" t="s">
        <v>1835</v>
      </c>
      <c r="Q118" s="100">
        <v>379800</v>
      </c>
      <c r="R118" s="46">
        <f t="shared" si="6"/>
        <v>1797497</v>
      </c>
      <c r="S118" s="100">
        <v>408060</v>
      </c>
      <c r="T118" s="100">
        <v>1389437</v>
      </c>
      <c r="V118" s="98" t="s">
        <v>595</v>
      </c>
      <c r="W118" s="99" t="s">
        <v>1834</v>
      </c>
      <c r="X118" s="100">
        <v>5678648</v>
      </c>
      <c r="Y118" s="100">
        <f t="shared" si="7"/>
        <v>3852172</v>
      </c>
      <c r="Z118" s="100">
        <v>70600</v>
      </c>
      <c r="AA118" s="100">
        <v>3781572</v>
      </c>
    </row>
    <row r="119" spans="1:27" ht="15">
      <c r="A119" s="98" t="s">
        <v>613</v>
      </c>
      <c r="B119" s="99" t="s">
        <v>1838</v>
      </c>
      <c r="C119" s="100">
        <v>0</v>
      </c>
      <c r="D119" s="46">
        <f t="shared" si="4"/>
        <v>146417</v>
      </c>
      <c r="E119" s="100">
        <v>15000</v>
      </c>
      <c r="F119" s="100">
        <v>131417</v>
      </c>
      <c r="H119" s="98" t="s">
        <v>658</v>
      </c>
      <c r="I119" s="99" t="s">
        <v>2256</v>
      </c>
      <c r="J119" s="79"/>
      <c r="K119" s="46">
        <f t="shared" si="5"/>
        <v>90563</v>
      </c>
      <c r="L119" s="100">
        <v>15612</v>
      </c>
      <c r="M119" s="100">
        <v>74951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616</v>
      </c>
      <c r="B120" s="99" t="s">
        <v>1839</v>
      </c>
      <c r="C120" s="79"/>
      <c r="D120" s="46">
        <f t="shared" si="4"/>
        <v>288814</v>
      </c>
      <c r="E120" s="100">
        <v>43000</v>
      </c>
      <c r="F120" s="100">
        <v>245814</v>
      </c>
      <c r="H120" s="98" t="s">
        <v>664</v>
      </c>
      <c r="I120" s="99" t="s">
        <v>1850</v>
      </c>
      <c r="J120" s="79"/>
      <c r="K120" s="46">
        <f t="shared" si="5"/>
        <v>73302</v>
      </c>
      <c r="L120" s="79"/>
      <c r="M120" s="100">
        <v>73302</v>
      </c>
      <c r="O120" s="98" t="s">
        <v>604</v>
      </c>
      <c r="P120" s="99" t="s">
        <v>1836</v>
      </c>
      <c r="Q120" s="100">
        <v>135500</v>
      </c>
      <c r="R120" s="46">
        <f t="shared" si="6"/>
        <v>2563918</v>
      </c>
      <c r="S120" s="79"/>
      <c r="T120" s="100">
        <v>2563918</v>
      </c>
      <c r="V120" s="98" t="s">
        <v>604</v>
      </c>
      <c r="W120" s="99" t="s">
        <v>1836</v>
      </c>
      <c r="X120" s="79"/>
      <c r="Y120" s="100">
        <f t="shared" si="7"/>
        <v>1924677</v>
      </c>
      <c r="Z120" s="100">
        <v>15552</v>
      </c>
      <c r="AA120" s="100">
        <v>1909125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2301</v>
      </c>
      <c r="E121" s="79"/>
      <c r="F121" s="100">
        <v>2301</v>
      </c>
      <c r="H121" s="98" t="s">
        <v>667</v>
      </c>
      <c r="I121" s="99" t="s">
        <v>1851</v>
      </c>
      <c r="J121" s="79"/>
      <c r="K121" s="46">
        <f t="shared" si="5"/>
        <v>34912</v>
      </c>
      <c r="L121" s="79"/>
      <c r="M121" s="100">
        <v>34912</v>
      </c>
      <c r="O121" s="98" t="s">
        <v>607</v>
      </c>
      <c r="P121" s="99" t="s">
        <v>1837</v>
      </c>
      <c r="Q121" s="100">
        <v>549814</v>
      </c>
      <c r="R121" s="46">
        <f t="shared" si="6"/>
        <v>13255356</v>
      </c>
      <c r="S121" s="100">
        <v>299906</v>
      </c>
      <c r="T121" s="100">
        <v>12955450</v>
      </c>
      <c r="V121" s="98" t="s">
        <v>607</v>
      </c>
      <c r="W121" s="99" t="s">
        <v>1837</v>
      </c>
      <c r="X121" s="100">
        <v>9817238</v>
      </c>
      <c r="Y121" s="100">
        <f t="shared" si="7"/>
        <v>23064903</v>
      </c>
      <c r="Z121" s="100">
        <v>259265</v>
      </c>
      <c r="AA121" s="100">
        <v>22805638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1027406</v>
      </c>
      <c r="E122" s="100">
        <v>102300</v>
      </c>
      <c r="F122" s="100">
        <v>925106</v>
      </c>
      <c r="H122" s="98" t="s">
        <v>670</v>
      </c>
      <c r="I122" s="99" t="s">
        <v>1852</v>
      </c>
      <c r="J122" s="79"/>
      <c r="K122" s="46">
        <f t="shared" si="5"/>
        <v>129845</v>
      </c>
      <c r="L122" s="79"/>
      <c r="M122" s="100">
        <v>129845</v>
      </c>
      <c r="O122" s="98" t="s">
        <v>610</v>
      </c>
      <c r="P122" s="99" t="s">
        <v>2254</v>
      </c>
      <c r="Q122" s="100">
        <v>249600</v>
      </c>
      <c r="R122" s="46">
        <f t="shared" si="6"/>
        <v>70276</v>
      </c>
      <c r="S122" s="100">
        <v>11250</v>
      </c>
      <c r="T122" s="100">
        <v>59026</v>
      </c>
      <c r="V122" s="98" t="s">
        <v>610</v>
      </c>
      <c r="W122" s="99" t="s">
        <v>2254</v>
      </c>
      <c r="X122" s="100">
        <v>525900</v>
      </c>
      <c r="Y122" s="100">
        <f t="shared" si="7"/>
        <v>23525</v>
      </c>
      <c r="Z122" s="79"/>
      <c r="AA122" s="100">
        <v>23525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129169</v>
      </c>
      <c r="E123" s="79"/>
      <c r="F123" s="100">
        <v>129169</v>
      </c>
      <c r="H123" s="98" t="s">
        <v>673</v>
      </c>
      <c r="I123" s="99" t="s">
        <v>1853</v>
      </c>
      <c r="J123" s="100">
        <v>698500</v>
      </c>
      <c r="K123" s="46">
        <f t="shared" si="5"/>
        <v>597709</v>
      </c>
      <c r="L123" s="79"/>
      <c r="M123" s="100">
        <v>597709</v>
      </c>
      <c r="O123" s="98" t="s">
        <v>613</v>
      </c>
      <c r="P123" s="99" t="s">
        <v>1838</v>
      </c>
      <c r="Q123" s="100">
        <v>435300</v>
      </c>
      <c r="R123" s="46">
        <f t="shared" si="6"/>
        <v>984085</v>
      </c>
      <c r="S123" s="100">
        <v>102350</v>
      </c>
      <c r="T123" s="100">
        <v>881735</v>
      </c>
      <c r="V123" s="98" t="s">
        <v>613</v>
      </c>
      <c r="W123" s="99" t="s">
        <v>1838</v>
      </c>
      <c r="X123" s="100">
        <v>300000</v>
      </c>
      <c r="Y123" s="100">
        <f t="shared" si="7"/>
        <v>848298</v>
      </c>
      <c r="Z123" s="79"/>
      <c r="AA123" s="100">
        <v>848298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107915</v>
      </c>
      <c r="E124" s="79"/>
      <c r="F124" s="100">
        <v>107915</v>
      </c>
      <c r="H124" s="98" t="s">
        <v>676</v>
      </c>
      <c r="I124" s="99" t="s">
        <v>1854</v>
      </c>
      <c r="J124" s="79"/>
      <c r="K124" s="46">
        <f t="shared" si="5"/>
        <v>100</v>
      </c>
      <c r="L124" s="79"/>
      <c r="M124" s="100">
        <v>100</v>
      </c>
      <c r="O124" s="98" t="s">
        <v>616</v>
      </c>
      <c r="P124" s="99" t="s">
        <v>1839</v>
      </c>
      <c r="Q124" s="100">
        <v>22967</v>
      </c>
      <c r="R124" s="46">
        <f t="shared" si="6"/>
        <v>1486956</v>
      </c>
      <c r="S124" s="100">
        <v>43000</v>
      </c>
      <c r="T124" s="100">
        <v>1443956</v>
      </c>
      <c r="V124" s="98" t="s">
        <v>616</v>
      </c>
      <c r="W124" s="99" t="s">
        <v>1839</v>
      </c>
      <c r="X124" s="100">
        <v>8000</v>
      </c>
      <c r="Y124" s="100">
        <f t="shared" si="7"/>
        <v>349614</v>
      </c>
      <c r="Z124" s="79"/>
      <c r="AA124" s="100">
        <v>349614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422593</v>
      </c>
      <c r="E125" s="100">
        <v>126500</v>
      </c>
      <c r="F125" s="100">
        <v>296093</v>
      </c>
      <c r="H125" s="98" t="s">
        <v>679</v>
      </c>
      <c r="I125" s="99" t="s">
        <v>1855</v>
      </c>
      <c r="J125" s="100">
        <v>11040050</v>
      </c>
      <c r="K125" s="46">
        <f t="shared" si="5"/>
        <v>2664118</v>
      </c>
      <c r="L125" s="100">
        <v>617000</v>
      </c>
      <c r="M125" s="100">
        <v>2047118</v>
      </c>
      <c r="O125" s="98" t="s">
        <v>619</v>
      </c>
      <c r="P125" s="99" t="s">
        <v>1840</v>
      </c>
      <c r="Q125" s="79"/>
      <c r="R125" s="46">
        <f t="shared" si="6"/>
        <v>367244</v>
      </c>
      <c r="S125" s="79"/>
      <c r="T125" s="100">
        <v>367244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637</v>
      </c>
      <c r="B126" s="99" t="s">
        <v>1846</v>
      </c>
      <c r="C126" s="100">
        <v>222850</v>
      </c>
      <c r="D126" s="46">
        <f t="shared" si="4"/>
        <v>49873</v>
      </c>
      <c r="E126" s="79"/>
      <c r="F126" s="100">
        <v>49873</v>
      </c>
      <c r="H126" s="98" t="s">
        <v>682</v>
      </c>
      <c r="I126" s="99" t="s">
        <v>1856</v>
      </c>
      <c r="J126" s="100">
        <v>399</v>
      </c>
      <c r="K126" s="46">
        <f t="shared" si="5"/>
        <v>3128323</v>
      </c>
      <c r="L126" s="79"/>
      <c r="M126" s="100">
        <v>3128323</v>
      </c>
      <c r="O126" s="98" t="s">
        <v>622</v>
      </c>
      <c r="P126" s="99" t="s">
        <v>1841</v>
      </c>
      <c r="Q126" s="100">
        <v>60021</v>
      </c>
      <c r="R126" s="46">
        <f t="shared" si="6"/>
        <v>5998983</v>
      </c>
      <c r="S126" s="100">
        <v>132435</v>
      </c>
      <c r="T126" s="100">
        <v>5866548</v>
      </c>
      <c r="V126" s="98" t="s">
        <v>622</v>
      </c>
      <c r="W126" s="99" t="s">
        <v>1841</v>
      </c>
      <c r="X126" s="100">
        <v>10308496</v>
      </c>
      <c r="Y126" s="100">
        <f t="shared" si="7"/>
        <v>10080889</v>
      </c>
      <c r="Z126" s="100">
        <v>35500</v>
      </c>
      <c r="AA126" s="100">
        <v>10045389</v>
      </c>
    </row>
    <row r="127" spans="1:27" ht="15">
      <c r="A127" s="98" t="s">
        <v>640</v>
      </c>
      <c r="B127" s="99" t="s">
        <v>2255</v>
      </c>
      <c r="C127" s="79"/>
      <c r="D127" s="46">
        <f t="shared" si="4"/>
        <v>216685</v>
      </c>
      <c r="E127" s="79"/>
      <c r="F127" s="100">
        <v>216685</v>
      </c>
      <c r="H127" s="98" t="s">
        <v>688</v>
      </c>
      <c r="I127" s="99" t="s">
        <v>1858</v>
      </c>
      <c r="J127" s="79"/>
      <c r="K127" s="46">
        <f t="shared" si="5"/>
        <v>4150</v>
      </c>
      <c r="L127" s="79"/>
      <c r="M127" s="100">
        <v>4150</v>
      </c>
      <c r="O127" s="98" t="s">
        <v>625</v>
      </c>
      <c r="P127" s="99" t="s">
        <v>1842</v>
      </c>
      <c r="Q127" s="100">
        <v>104960</v>
      </c>
      <c r="R127" s="46">
        <f t="shared" si="6"/>
        <v>1578947</v>
      </c>
      <c r="S127" s="100">
        <v>119600</v>
      </c>
      <c r="T127" s="100">
        <v>1459347</v>
      </c>
      <c r="V127" s="98" t="s">
        <v>625</v>
      </c>
      <c r="W127" s="99" t="s">
        <v>1842</v>
      </c>
      <c r="X127" s="79"/>
      <c r="Y127" s="100">
        <f t="shared" si="7"/>
        <v>238190</v>
      </c>
      <c r="Z127" s="79"/>
      <c r="AA127" s="100">
        <v>238190</v>
      </c>
    </row>
    <row r="128" spans="1:27" ht="15">
      <c r="A128" s="98" t="s">
        <v>643</v>
      </c>
      <c r="B128" s="99" t="s">
        <v>1814</v>
      </c>
      <c r="C128" s="79"/>
      <c r="D128" s="46">
        <f t="shared" si="4"/>
        <v>58300</v>
      </c>
      <c r="E128" s="100">
        <v>31700</v>
      </c>
      <c r="F128" s="100">
        <v>26600</v>
      </c>
      <c r="H128" s="98" t="s">
        <v>691</v>
      </c>
      <c r="I128" s="99" t="s">
        <v>1859</v>
      </c>
      <c r="J128" s="79"/>
      <c r="K128" s="46">
        <f t="shared" si="5"/>
        <v>20900</v>
      </c>
      <c r="L128" s="79"/>
      <c r="M128" s="100">
        <v>20900</v>
      </c>
      <c r="O128" s="98" t="s">
        <v>628</v>
      </c>
      <c r="P128" s="99" t="s">
        <v>1843</v>
      </c>
      <c r="Q128" s="79"/>
      <c r="R128" s="46">
        <f t="shared" si="6"/>
        <v>781023</v>
      </c>
      <c r="S128" s="100">
        <v>123450</v>
      </c>
      <c r="T128" s="100">
        <v>657573</v>
      </c>
      <c r="V128" s="98" t="s">
        <v>628</v>
      </c>
      <c r="W128" s="99" t="s">
        <v>1843</v>
      </c>
      <c r="X128" s="100">
        <v>42800</v>
      </c>
      <c r="Y128" s="100">
        <f t="shared" si="7"/>
        <v>283110</v>
      </c>
      <c r="Z128" s="79"/>
      <c r="AA128" s="100">
        <v>283110</v>
      </c>
    </row>
    <row r="129" spans="1:27" ht="15">
      <c r="A129" s="98" t="s">
        <v>645</v>
      </c>
      <c r="B129" s="99" t="s">
        <v>1847</v>
      </c>
      <c r="C129" s="79"/>
      <c r="D129" s="46">
        <f t="shared" si="4"/>
        <v>216734</v>
      </c>
      <c r="E129" s="79"/>
      <c r="F129" s="100">
        <v>216734</v>
      </c>
      <c r="H129" s="98" t="s">
        <v>697</v>
      </c>
      <c r="I129" s="99" t="s">
        <v>1861</v>
      </c>
      <c r="J129" s="79"/>
      <c r="K129" s="46">
        <f t="shared" si="5"/>
        <v>71775</v>
      </c>
      <c r="L129" s="79"/>
      <c r="M129" s="100">
        <v>71775</v>
      </c>
      <c r="O129" s="98" t="s">
        <v>631</v>
      </c>
      <c r="P129" s="99" t="s">
        <v>1844</v>
      </c>
      <c r="Q129" s="100">
        <v>31980</v>
      </c>
      <c r="R129" s="46">
        <f t="shared" si="6"/>
        <v>1755835</v>
      </c>
      <c r="S129" s="100">
        <v>126500</v>
      </c>
      <c r="T129" s="100">
        <v>1629335</v>
      </c>
      <c r="V129" s="98" t="s">
        <v>631</v>
      </c>
      <c r="W129" s="99" t="s">
        <v>1844</v>
      </c>
      <c r="X129" s="100">
        <v>103778</v>
      </c>
      <c r="Y129" s="100">
        <f t="shared" si="7"/>
        <v>333419</v>
      </c>
      <c r="Z129" s="100">
        <v>28100</v>
      </c>
      <c r="AA129" s="100">
        <v>305319</v>
      </c>
    </row>
    <row r="130" spans="1:27" ht="15">
      <c r="A130" s="98" t="s">
        <v>651</v>
      </c>
      <c r="B130" s="99" t="s">
        <v>1849</v>
      </c>
      <c r="C130" s="79"/>
      <c r="D130" s="46">
        <f t="shared" si="4"/>
        <v>65522</v>
      </c>
      <c r="E130" s="79"/>
      <c r="F130" s="100">
        <v>65522</v>
      </c>
      <c r="H130" s="98" t="s">
        <v>700</v>
      </c>
      <c r="I130" s="99" t="s">
        <v>2309</v>
      </c>
      <c r="J130" s="100">
        <v>3700</v>
      </c>
      <c r="K130" s="46">
        <f t="shared" si="5"/>
        <v>489537</v>
      </c>
      <c r="L130" s="79"/>
      <c r="M130" s="100">
        <v>489537</v>
      </c>
      <c r="O130" s="98" t="s">
        <v>634</v>
      </c>
      <c r="P130" s="99" t="s">
        <v>1845</v>
      </c>
      <c r="Q130" s="100">
        <v>67759</v>
      </c>
      <c r="R130" s="46">
        <f t="shared" si="6"/>
        <v>3765668</v>
      </c>
      <c r="S130" s="100">
        <v>260820</v>
      </c>
      <c r="T130" s="100">
        <v>3504848</v>
      </c>
      <c r="V130" s="98" t="s">
        <v>634</v>
      </c>
      <c r="W130" s="99" t="s">
        <v>1845</v>
      </c>
      <c r="X130" s="100">
        <v>104313</v>
      </c>
      <c r="Y130" s="100">
        <f t="shared" si="7"/>
        <v>383015</v>
      </c>
      <c r="Z130" s="79"/>
      <c r="AA130" s="100">
        <v>383015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4700</v>
      </c>
      <c r="E131" s="79"/>
      <c r="F131" s="100">
        <v>4700</v>
      </c>
      <c r="H131" s="98" t="s">
        <v>703</v>
      </c>
      <c r="I131" s="99" t="s">
        <v>1862</v>
      </c>
      <c r="J131" s="79"/>
      <c r="K131" s="46">
        <f t="shared" si="5"/>
        <v>649169</v>
      </c>
      <c r="L131" s="79"/>
      <c r="M131" s="100">
        <v>649169</v>
      </c>
      <c r="O131" s="98" t="s">
        <v>637</v>
      </c>
      <c r="P131" s="99" t="s">
        <v>1846</v>
      </c>
      <c r="Q131" s="100">
        <v>443550</v>
      </c>
      <c r="R131" s="46">
        <f t="shared" si="6"/>
        <v>732555</v>
      </c>
      <c r="S131" s="100">
        <v>45900</v>
      </c>
      <c r="T131" s="100">
        <v>686655</v>
      </c>
      <c r="V131" s="98" t="s">
        <v>637</v>
      </c>
      <c r="W131" s="99" t="s">
        <v>1846</v>
      </c>
      <c r="X131" s="100">
        <v>508401</v>
      </c>
      <c r="Y131" s="100">
        <f t="shared" si="7"/>
        <v>554112</v>
      </c>
      <c r="Z131" s="79"/>
      <c r="AA131" s="100">
        <v>554112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307657</v>
      </c>
      <c r="E132" s="79"/>
      <c r="F132" s="100">
        <v>307657</v>
      </c>
      <c r="H132" s="98" t="s">
        <v>706</v>
      </c>
      <c r="I132" s="99" t="s">
        <v>1863</v>
      </c>
      <c r="J132" s="79"/>
      <c r="K132" s="46">
        <f t="shared" si="5"/>
        <v>119458</v>
      </c>
      <c r="L132" s="79"/>
      <c r="M132" s="100">
        <v>119458</v>
      </c>
      <c r="O132" s="98" t="s">
        <v>640</v>
      </c>
      <c r="P132" s="99" t="s">
        <v>2255</v>
      </c>
      <c r="Q132" s="100">
        <v>321150</v>
      </c>
      <c r="R132" s="46">
        <f t="shared" si="6"/>
        <v>2040390</v>
      </c>
      <c r="S132" s="100">
        <v>113692</v>
      </c>
      <c r="T132" s="100">
        <v>1926698</v>
      </c>
      <c r="V132" s="98" t="s">
        <v>640</v>
      </c>
      <c r="W132" s="99" t="s">
        <v>2255</v>
      </c>
      <c r="X132" s="100">
        <v>197355</v>
      </c>
      <c r="Y132" s="100">
        <f t="shared" si="7"/>
        <v>1849647</v>
      </c>
      <c r="Z132" s="100">
        <v>5000</v>
      </c>
      <c r="AA132" s="100">
        <v>1844647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1750</v>
      </c>
      <c r="E133" s="79"/>
      <c r="F133" s="100">
        <v>1750</v>
      </c>
      <c r="H133" s="98" t="s">
        <v>709</v>
      </c>
      <c r="I133" s="99" t="s">
        <v>1864</v>
      </c>
      <c r="J133" s="79"/>
      <c r="K133" s="46">
        <f t="shared" si="5"/>
        <v>104630</v>
      </c>
      <c r="L133" s="79"/>
      <c r="M133" s="100">
        <v>104630</v>
      </c>
      <c r="O133" s="98" t="s">
        <v>643</v>
      </c>
      <c r="P133" s="99" t="s">
        <v>1814</v>
      </c>
      <c r="Q133" s="100">
        <v>19501</v>
      </c>
      <c r="R133" s="46">
        <f t="shared" si="6"/>
        <v>207417</v>
      </c>
      <c r="S133" s="100">
        <v>95925</v>
      </c>
      <c r="T133" s="100">
        <v>111492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263580</v>
      </c>
      <c r="E134" s="79"/>
      <c r="F134" s="100">
        <v>263580</v>
      </c>
      <c r="H134" s="98" t="s">
        <v>712</v>
      </c>
      <c r="I134" s="99" t="s">
        <v>1865</v>
      </c>
      <c r="J134" s="100">
        <v>10000</v>
      </c>
      <c r="K134" s="46">
        <f t="shared" si="5"/>
        <v>0</v>
      </c>
      <c r="L134" s="79"/>
      <c r="M134" s="79"/>
      <c r="O134" s="98" t="s">
        <v>645</v>
      </c>
      <c r="P134" s="99" t="s">
        <v>1847</v>
      </c>
      <c r="Q134" s="100">
        <v>7797608</v>
      </c>
      <c r="R134" s="46">
        <f t="shared" si="6"/>
        <v>2636573</v>
      </c>
      <c r="S134" s="100">
        <v>265061</v>
      </c>
      <c r="T134" s="100">
        <v>2371512</v>
      </c>
      <c r="V134" s="98" t="s">
        <v>645</v>
      </c>
      <c r="W134" s="99" t="s">
        <v>1847</v>
      </c>
      <c r="X134" s="100">
        <v>3838587</v>
      </c>
      <c r="Y134" s="100">
        <f t="shared" si="7"/>
        <v>5704275</v>
      </c>
      <c r="Z134" s="100">
        <v>1710000</v>
      </c>
      <c r="AA134" s="100">
        <v>3994275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298886</v>
      </c>
      <c r="E135" s="100">
        <v>35000</v>
      </c>
      <c r="F135" s="100">
        <v>263886</v>
      </c>
      <c r="H135" s="98" t="s">
        <v>718</v>
      </c>
      <c r="I135" s="99" t="s">
        <v>1866</v>
      </c>
      <c r="J135" s="79"/>
      <c r="K135" s="46">
        <f aca="true" t="shared" si="9" ref="K135:K198">L135+M135</f>
        <v>6000</v>
      </c>
      <c r="L135" s="79"/>
      <c r="M135" s="100">
        <v>6000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670</v>
      </c>
      <c r="B136" s="99" t="s">
        <v>1852</v>
      </c>
      <c r="C136" s="100">
        <v>400000</v>
      </c>
      <c r="D136" s="46">
        <f t="shared" si="8"/>
        <v>375775</v>
      </c>
      <c r="E136" s="100">
        <v>6500</v>
      </c>
      <c r="F136" s="100">
        <v>369275</v>
      </c>
      <c r="H136" s="98" t="s">
        <v>721</v>
      </c>
      <c r="I136" s="99" t="s">
        <v>1867</v>
      </c>
      <c r="J136" s="100">
        <v>8800</v>
      </c>
      <c r="K136" s="46">
        <f t="shared" si="9"/>
        <v>104440</v>
      </c>
      <c r="L136" s="79"/>
      <c r="M136" s="100">
        <v>104440</v>
      </c>
      <c r="O136" s="98" t="s">
        <v>651</v>
      </c>
      <c r="P136" s="99" t="s">
        <v>1849</v>
      </c>
      <c r="Q136" s="79"/>
      <c r="R136" s="46">
        <f t="shared" si="10"/>
        <v>294202</v>
      </c>
      <c r="S136" s="100">
        <v>35000</v>
      </c>
      <c r="T136" s="100">
        <v>259202</v>
      </c>
      <c r="V136" s="98" t="s">
        <v>651</v>
      </c>
      <c r="W136" s="99" t="s">
        <v>1849</v>
      </c>
      <c r="X136" s="100">
        <v>64300</v>
      </c>
      <c r="Y136" s="100">
        <f t="shared" si="11"/>
        <v>17720</v>
      </c>
      <c r="Z136" s="79"/>
      <c r="AA136" s="100">
        <v>17720</v>
      </c>
    </row>
    <row r="137" spans="1:27" ht="15">
      <c r="A137" s="98" t="s">
        <v>673</v>
      </c>
      <c r="B137" s="99" t="s">
        <v>1853</v>
      </c>
      <c r="C137" s="100">
        <v>307200</v>
      </c>
      <c r="D137" s="46">
        <f t="shared" si="8"/>
        <v>114682</v>
      </c>
      <c r="E137" s="79"/>
      <c r="F137" s="100">
        <v>114682</v>
      </c>
      <c r="H137" s="98" t="s">
        <v>724</v>
      </c>
      <c r="I137" s="99" t="s">
        <v>1868</v>
      </c>
      <c r="J137" s="100">
        <v>13175</v>
      </c>
      <c r="K137" s="46">
        <f t="shared" si="9"/>
        <v>2500</v>
      </c>
      <c r="L137" s="79"/>
      <c r="M137" s="100">
        <v>2500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100">
        <f t="shared" si="11"/>
        <v>18855</v>
      </c>
      <c r="Z137" s="79"/>
      <c r="AA137" s="100">
        <v>18855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69617</v>
      </c>
      <c r="E138" s="79"/>
      <c r="F138" s="100">
        <v>69617</v>
      </c>
      <c r="H138" s="98" t="s">
        <v>727</v>
      </c>
      <c r="I138" s="99" t="s">
        <v>1869</v>
      </c>
      <c r="J138" s="79"/>
      <c r="K138" s="46">
        <f t="shared" si="9"/>
        <v>6815</v>
      </c>
      <c r="L138" s="79"/>
      <c r="M138" s="100">
        <v>6815</v>
      </c>
      <c r="O138" s="98" t="s">
        <v>658</v>
      </c>
      <c r="P138" s="99" t="s">
        <v>2256</v>
      </c>
      <c r="Q138" s="100">
        <v>244000</v>
      </c>
      <c r="R138" s="46">
        <f t="shared" si="10"/>
        <v>2424919</v>
      </c>
      <c r="S138" s="100">
        <v>364980</v>
      </c>
      <c r="T138" s="100">
        <v>2059939</v>
      </c>
      <c r="V138" s="98" t="s">
        <v>658</v>
      </c>
      <c r="W138" s="99" t="s">
        <v>2256</v>
      </c>
      <c r="X138" s="100">
        <v>7000</v>
      </c>
      <c r="Y138" s="100">
        <f t="shared" si="11"/>
        <v>934615</v>
      </c>
      <c r="Z138" s="100">
        <v>31891</v>
      </c>
      <c r="AA138" s="100">
        <v>902724</v>
      </c>
    </row>
    <row r="139" spans="1:27" ht="15">
      <c r="A139" s="98" t="s">
        <v>679</v>
      </c>
      <c r="B139" s="99" t="s">
        <v>1855</v>
      </c>
      <c r="C139" s="79"/>
      <c r="D139" s="46">
        <f t="shared" si="8"/>
        <v>540164</v>
      </c>
      <c r="E139" s="79"/>
      <c r="F139" s="100">
        <v>540164</v>
      </c>
      <c r="H139" s="98" t="s">
        <v>733</v>
      </c>
      <c r="I139" s="99" t="s">
        <v>1871</v>
      </c>
      <c r="J139" s="79"/>
      <c r="K139" s="46">
        <f t="shared" si="9"/>
        <v>90000</v>
      </c>
      <c r="L139" s="100">
        <v>90000</v>
      </c>
      <c r="M139" s="79"/>
      <c r="O139" s="98" t="s">
        <v>661</v>
      </c>
      <c r="P139" s="99" t="s">
        <v>2257</v>
      </c>
      <c r="Q139" s="79"/>
      <c r="R139" s="46">
        <f t="shared" si="10"/>
        <v>132598</v>
      </c>
      <c r="S139" s="100">
        <v>25500</v>
      </c>
      <c r="T139" s="100">
        <v>107098</v>
      </c>
      <c r="V139" s="98" t="s">
        <v>664</v>
      </c>
      <c r="W139" s="99" t="s">
        <v>1850</v>
      </c>
      <c r="X139" s="100">
        <v>10000</v>
      </c>
      <c r="Y139" s="100">
        <f t="shared" si="11"/>
        <v>196749</v>
      </c>
      <c r="Z139" s="79"/>
      <c r="AA139" s="100">
        <v>196749</v>
      </c>
    </row>
    <row r="140" spans="1:27" ht="15">
      <c r="A140" s="98" t="s">
        <v>682</v>
      </c>
      <c r="B140" s="99" t="s">
        <v>1856</v>
      </c>
      <c r="C140" s="100">
        <v>953452</v>
      </c>
      <c r="D140" s="46">
        <f t="shared" si="8"/>
        <v>1888312</v>
      </c>
      <c r="E140" s="100">
        <v>133160</v>
      </c>
      <c r="F140" s="100">
        <v>1755152</v>
      </c>
      <c r="H140" s="98" t="s">
        <v>736</v>
      </c>
      <c r="I140" s="99" t="s">
        <v>1872</v>
      </c>
      <c r="J140" s="79"/>
      <c r="K140" s="46">
        <f t="shared" si="9"/>
        <v>29049</v>
      </c>
      <c r="L140" s="79"/>
      <c r="M140" s="100">
        <v>29049</v>
      </c>
      <c r="O140" s="98" t="s">
        <v>664</v>
      </c>
      <c r="P140" s="99" t="s">
        <v>1850</v>
      </c>
      <c r="Q140" s="100">
        <v>30000</v>
      </c>
      <c r="R140" s="46">
        <f t="shared" si="10"/>
        <v>2165235</v>
      </c>
      <c r="S140" s="100">
        <v>60000</v>
      </c>
      <c r="T140" s="100">
        <v>2105235</v>
      </c>
      <c r="V140" s="98" t="s">
        <v>667</v>
      </c>
      <c r="W140" s="99" t="s">
        <v>1851</v>
      </c>
      <c r="X140" s="100">
        <v>2390251</v>
      </c>
      <c r="Y140" s="100">
        <f t="shared" si="11"/>
        <v>4137861</v>
      </c>
      <c r="Z140" s="79"/>
      <c r="AA140" s="100">
        <v>4137861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84439</v>
      </c>
      <c r="E141" s="79"/>
      <c r="F141" s="100">
        <v>84439</v>
      </c>
      <c r="H141" s="98" t="s">
        <v>745</v>
      </c>
      <c r="I141" s="99" t="s">
        <v>1873</v>
      </c>
      <c r="J141" s="79"/>
      <c r="K141" s="46">
        <f t="shared" si="9"/>
        <v>807083</v>
      </c>
      <c r="L141" s="79"/>
      <c r="M141" s="100">
        <v>807083</v>
      </c>
      <c r="O141" s="98" t="s">
        <v>667</v>
      </c>
      <c r="P141" s="99" t="s">
        <v>1851</v>
      </c>
      <c r="Q141" s="100">
        <v>1716465</v>
      </c>
      <c r="R141" s="46">
        <f t="shared" si="10"/>
        <v>3036037</v>
      </c>
      <c r="S141" s="100">
        <v>159847</v>
      </c>
      <c r="T141" s="100">
        <v>2876190</v>
      </c>
      <c r="V141" s="98" t="s">
        <v>670</v>
      </c>
      <c r="W141" s="99" t="s">
        <v>1852</v>
      </c>
      <c r="X141" s="100">
        <v>25800</v>
      </c>
      <c r="Y141" s="100">
        <f t="shared" si="11"/>
        <v>2051091</v>
      </c>
      <c r="Z141" s="79"/>
      <c r="AA141" s="100">
        <v>2051091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185117</v>
      </c>
      <c r="E142" s="79"/>
      <c r="F142" s="100">
        <v>185117</v>
      </c>
      <c r="H142" s="98" t="s">
        <v>748</v>
      </c>
      <c r="I142" s="99" t="s">
        <v>1874</v>
      </c>
      <c r="J142" s="79"/>
      <c r="K142" s="46">
        <f t="shared" si="9"/>
        <v>33800</v>
      </c>
      <c r="L142" s="79"/>
      <c r="M142" s="100">
        <v>33800</v>
      </c>
      <c r="O142" s="98" t="s">
        <v>670</v>
      </c>
      <c r="P142" s="99" t="s">
        <v>1852</v>
      </c>
      <c r="Q142" s="100">
        <v>507900</v>
      </c>
      <c r="R142" s="46">
        <f t="shared" si="10"/>
        <v>1814722</v>
      </c>
      <c r="S142" s="100">
        <v>50300</v>
      </c>
      <c r="T142" s="100">
        <v>1764422</v>
      </c>
      <c r="V142" s="98" t="s">
        <v>673</v>
      </c>
      <c r="W142" s="99" t="s">
        <v>1853</v>
      </c>
      <c r="X142" s="100">
        <v>698500</v>
      </c>
      <c r="Y142" s="100">
        <f t="shared" si="11"/>
        <v>2363911</v>
      </c>
      <c r="Z142" s="100">
        <v>974000</v>
      </c>
      <c r="AA142" s="100">
        <v>1389911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319822</v>
      </c>
      <c r="E143" s="79"/>
      <c r="F143" s="100">
        <v>319822</v>
      </c>
      <c r="H143" s="98" t="s">
        <v>751</v>
      </c>
      <c r="I143" s="99" t="s">
        <v>1875</v>
      </c>
      <c r="J143" s="79"/>
      <c r="K143" s="46">
        <f t="shared" si="9"/>
        <v>97672</v>
      </c>
      <c r="L143" s="79"/>
      <c r="M143" s="100">
        <v>97672</v>
      </c>
      <c r="O143" s="98" t="s">
        <v>673</v>
      </c>
      <c r="P143" s="99" t="s">
        <v>1853</v>
      </c>
      <c r="Q143" s="100">
        <v>4672950</v>
      </c>
      <c r="R143" s="46">
        <f t="shared" si="10"/>
        <v>1444545</v>
      </c>
      <c r="S143" s="100">
        <v>175930</v>
      </c>
      <c r="T143" s="100">
        <v>1268615</v>
      </c>
      <c r="V143" s="98" t="s">
        <v>676</v>
      </c>
      <c r="W143" s="99" t="s">
        <v>1854</v>
      </c>
      <c r="X143" s="79"/>
      <c r="Y143" s="100">
        <f t="shared" si="11"/>
        <v>9550</v>
      </c>
      <c r="Z143" s="79"/>
      <c r="AA143" s="100">
        <v>9550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17300</v>
      </c>
      <c r="E144" s="79"/>
      <c r="F144" s="100">
        <v>17300</v>
      </c>
      <c r="H144" s="98" t="s">
        <v>757</v>
      </c>
      <c r="I144" s="99" t="s">
        <v>1876</v>
      </c>
      <c r="J144" s="79"/>
      <c r="K144" s="46">
        <f t="shared" si="9"/>
        <v>613166</v>
      </c>
      <c r="L144" s="79"/>
      <c r="M144" s="100">
        <v>613166</v>
      </c>
      <c r="O144" s="98" t="s">
        <v>676</v>
      </c>
      <c r="P144" s="99" t="s">
        <v>1854</v>
      </c>
      <c r="Q144" s="79"/>
      <c r="R144" s="46">
        <f t="shared" si="10"/>
        <v>353198</v>
      </c>
      <c r="S144" s="79"/>
      <c r="T144" s="100">
        <v>353198</v>
      </c>
      <c r="V144" s="98" t="s">
        <v>679</v>
      </c>
      <c r="W144" s="99" t="s">
        <v>1855</v>
      </c>
      <c r="X144" s="100">
        <v>50017322</v>
      </c>
      <c r="Y144" s="100">
        <f t="shared" si="11"/>
        <v>34947626</v>
      </c>
      <c r="Z144" s="100">
        <v>743500</v>
      </c>
      <c r="AA144" s="100">
        <v>34204126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220482</v>
      </c>
      <c r="E145" s="100">
        <v>38600</v>
      </c>
      <c r="F145" s="100">
        <v>181882</v>
      </c>
      <c r="H145" s="98" t="s">
        <v>760</v>
      </c>
      <c r="I145" s="99" t="s">
        <v>1877</v>
      </c>
      <c r="J145" s="79"/>
      <c r="K145" s="46">
        <f t="shared" si="9"/>
        <v>5245</v>
      </c>
      <c r="L145" s="79"/>
      <c r="M145" s="100">
        <v>5245</v>
      </c>
      <c r="O145" s="98" t="s">
        <v>679</v>
      </c>
      <c r="P145" s="99" t="s">
        <v>1855</v>
      </c>
      <c r="Q145" s="100">
        <v>770380</v>
      </c>
      <c r="R145" s="46">
        <f t="shared" si="10"/>
        <v>13065476</v>
      </c>
      <c r="S145" s="100">
        <v>500</v>
      </c>
      <c r="T145" s="100">
        <v>13064976</v>
      </c>
      <c r="V145" s="98" t="s">
        <v>682</v>
      </c>
      <c r="W145" s="99" t="s">
        <v>1856</v>
      </c>
      <c r="X145" s="100">
        <v>8692386</v>
      </c>
      <c r="Y145" s="100">
        <f t="shared" si="11"/>
        <v>44126205</v>
      </c>
      <c r="Z145" s="100">
        <v>2109201</v>
      </c>
      <c r="AA145" s="100">
        <v>42017004</v>
      </c>
    </row>
    <row r="146" spans="1:27" ht="15">
      <c r="A146" s="98" t="s">
        <v>700</v>
      </c>
      <c r="B146" s="99" t="s">
        <v>2309</v>
      </c>
      <c r="C146" s="100">
        <v>870000</v>
      </c>
      <c r="D146" s="46">
        <f t="shared" si="8"/>
        <v>1850231</v>
      </c>
      <c r="E146" s="100">
        <v>36652</v>
      </c>
      <c r="F146" s="100">
        <v>1813579</v>
      </c>
      <c r="H146" s="98" t="s">
        <v>763</v>
      </c>
      <c r="I146" s="99" t="s">
        <v>1878</v>
      </c>
      <c r="J146" s="100">
        <v>37400</v>
      </c>
      <c r="K146" s="46">
        <f t="shared" si="9"/>
        <v>257900</v>
      </c>
      <c r="L146" s="79"/>
      <c r="M146" s="100">
        <v>257900</v>
      </c>
      <c r="O146" s="98" t="s">
        <v>682</v>
      </c>
      <c r="P146" s="99" t="s">
        <v>1856</v>
      </c>
      <c r="Q146" s="100">
        <v>8684035</v>
      </c>
      <c r="R146" s="46">
        <f t="shared" si="10"/>
        <v>23047674</v>
      </c>
      <c r="S146" s="100">
        <v>2250802</v>
      </c>
      <c r="T146" s="100">
        <v>20796872</v>
      </c>
      <c r="V146" s="98" t="s">
        <v>685</v>
      </c>
      <c r="W146" s="99" t="s">
        <v>1857</v>
      </c>
      <c r="X146" s="100">
        <v>10450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100">
        <v>173500</v>
      </c>
      <c r="D147" s="46">
        <f t="shared" si="8"/>
        <v>496507</v>
      </c>
      <c r="E147" s="100">
        <v>112650</v>
      </c>
      <c r="F147" s="100">
        <v>383857</v>
      </c>
      <c r="H147" s="98" t="s">
        <v>766</v>
      </c>
      <c r="I147" s="99" t="s">
        <v>2319</v>
      </c>
      <c r="J147" s="79"/>
      <c r="K147" s="46">
        <f t="shared" si="9"/>
        <v>22076</v>
      </c>
      <c r="L147" s="79"/>
      <c r="M147" s="100">
        <v>22076</v>
      </c>
      <c r="O147" s="98" t="s">
        <v>685</v>
      </c>
      <c r="P147" s="99" t="s">
        <v>1857</v>
      </c>
      <c r="Q147" s="79"/>
      <c r="R147" s="46">
        <f t="shared" si="10"/>
        <v>444212</v>
      </c>
      <c r="S147" s="100">
        <v>22000</v>
      </c>
      <c r="T147" s="100">
        <v>422212</v>
      </c>
      <c r="V147" s="98" t="s">
        <v>688</v>
      </c>
      <c r="W147" s="99" t="s">
        <v>1858</v>
      </c>
      <c r="X147" s="79"/>
      <c r="Y147" s="100">
        <f t="shared" si="11"/>
        <v>1655510</v>
      </c>
      <c r="Z147" s="79"/>
      <c r="AA147" s="100">
        <v>1655510</v>
      </c>
    </row>
    <row r="148" spans="1:27" ht="15">
      <c r="A148" s="98" t="s">
        <v>706</v>
      </c>
      <c r="B148" s="99" t="s">
        <v>1863</v>
      </c>
      <c r="C148" s="100">
        <v>2970700</v>
      </c>
      <c r="D148" s="46">
        <f t="shared" si="8"/>
        <v>1897970</v>
      </c>
      <c r="E148" s="100">
        <v>762600</v>
      </c>
      <c r="F148" s="100">
        <v>1135370</v>
      </c>
      <c r="H148" s="98" t="s">
        <v>770</v>
      </c>
      <c r="I148" s="99" t="s">
        <v>1879</v>
      </c>
      <c r="J148" s="79"/>
      <c r="K148" s="46">
        <f t="shared" si="9"/>
        <v>259366</v>
      </c>
      <c r="L148" s="79"/>
      <c r="M148" s="100">
        <v>259366</v>
      </c>
      <c r="O148" s="98" t="s">
        <v>688</v>
      </c>
      <c r="P148" s="99" t="s">
        <v>1858</v>
      </c>
      <c r="Q148" s="100">
        <v>624486</v>
      </c>
      <c r="R148" s="46">
        <f t="shared" si="10"/>
        <v>835478</v>
      </c>
      <c r="S148" s="100">
        <v>10200</v>
      </c>
      <c r="T148" s="100">
        <v>825278</v>
      </c>
      <c r="V148" s="98" t="s">
        <v>691</v>
      </c>
      <c r="W148" s="99" t="s">
        <v>1859</v>
      </c>
      <c r="X148" s="79"/>
      <c r="Y148" s="100">
        <f t="shared" si="11"/>
        <v>1150123</v>
      </c>
      <c r="Z148" s="100">
        <v>107737</v>
      </c>
      <c r="AA148" s="100">
        <v>1042386</v>
      </c>
    </row>
    <row r="149" spans="1:27" ht="15">
      <c r="A149" s="98" t="s">
        <v>709</v>
      </c>
      <c r="B149" s="99" t="s">
        <v>1864</v>
      </c>
      <c r="C149" s="79"/>
      <c r="D149" s="46">
        <f t="shared" si="8"/>
        <v>314644</v>
      </c>
      <c r="E149" s="79"/>
      <c r="F149" s="100">
        <v>314644</v>
      </c>
      <c r="H149" s="98" t="s">
        <v>773</v>
      </c>
      <c r="I149" s="99" t="s">
        <v>1880</v>
      </c>
      <c r="J149" s="79"/>
      <c r="K149" s="46">
        <f t="shared" si="9"/>
        <v>13447</v>
      </c>
      <c r="L149" s="79"/>
      <c r="M149" s="100">
        <v>13447</v>
      </c>
      <c r="O149" s="98" t="s">
        <v>691</v>
      </c>
      <c r="P149" s="99" t="s">
        <v>1859</v>
      </c>
      <c r="Q149" s="79"/>
      <c r="R149" s="46">
        <f t="shared" si="10"/>
        <v>3453879</v>
      </c>
      <c r="S149" s="100">
        <v>63400</v>
      </c>
      <c r="T149" s="100">
        <v>3390479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715</v>
      </c>
      <c r="B150" s="99" t="s">
        <v>2258</v>
      </c>
      <c r="C150" s="79"/>
      <c r="D150" s="46">
        <f t="shared" si="8"/>
        <v>50657</v>
      </c>
      <c r="E150" s="79"/>
      <c r="F150" s="100">
        <v>50657</v>
      </c>
      <c r="H150" s="98" t="s">
        <v>779</v>
      </c>
      <c r="I150" s="99" t="s">
        <v>1881</v>
      </c>
      <c r="J150" s="100">
        <v>2800</v>
      </c>
      <c r="K150" s="46">
        <f t="shared" si="9"/>
        <v>52500</v>
      </c>
      <c r="L150" s="79"/>
      <c r="M150" s="100">
        <v>52500</v>
      </c>
      <c r="O150" s="98" t="s">
        <v>694</v>
      </c>
      <c r="P150" s="99" t="s">
        <v>1860</v>
      </c>
      <c r="Q150" s="100">
        <v>3001</v>
      </c>
      <c r="R150" s="46">
        <f t="shared" si="10"/>
        <v>584204</v>
      </c>
      <c r="S150" s="100">
        <v>42650</v>
      </c>
      <c r="T150" s="100">
        <v>541554</v>
      </c>
      <c r="V150" s="98" t="s">
        <v>697</v>
      </c>
      <c r="W150" s="99" t="s">
        <v>1861</v>
      </c>
      <c r="X150" s="100">
        <v>903741</v>
      </c>
      <c r="Y150" s="100">
        <f t="shared" si="11"/>
        <v>2022484</v>
      </c>
      <c r="Z150" s="100">
        <v>50000</v>
      </c>
      <c r="AA150" s="100">
        <v>1972484</v>
      </c>
    </row>
    <row r="151" spans="1:27" ht="15">
      <c r="A151" s="98" t="s">
        <v>718</v>
      </c>
      <c r="B151" s="99" t="s">
        <v>1866</v>
      </c>
      <c r="C151" s="79"/>
      <c r="D151" s="46">
        <f t="shared" si="8"/>
        <v>74088</v>
      </c>
      <c r="E151" s="79"/>
      <c r="F151" s="100">
        <v>74088</v>
      </c>
      <c r="H151" s="98" t="s">
        <v>782</v>
      </c>
      <c r="I151" s="99" t="s">
        <v>1882</v>
      </c>
      <c r="J151" s="100">
        <v>16658</v>
      </c>
      <c r="K151" s="46">
        <f t="shared" si="9"/>
        <v>224531</v>
      </c>
      <c r="L151" s="100">
        <v>95000</v>
      </c>
      <c r="M151" s="100">
        <v>129531</v>
      </c>
      <c r="O151" s="98" t="s">
        <v>697</v>
      </c>
      <c r="P151" s="99" t="s">
        <v>1861</v>
      </c>
      <c r="Q151" s="79"/>
      <c r="R151" s="46">
        <f t="shared" si="10"/>
        <v>2029563</v>
      </c>
      <c r="S151" s="100">
        <v>134100</v>
      </c>
      <c r="T151" s="100">
        <v>1895463</v>
      </c>
      <c r="V151" s="98" t="s">
        <v>700</v>
      </c>
      <c r="W151" s="99" t="s">
        <v>2309</v>
      </c>
      <c r="X151" s="100">
        <v>1534000</v>
      </c>
      <c r="Y151" s="100">
        <f t="shared" si="11"/>
        <v>4602537</v>
      </c>
      <c r="Z151" s="100">
        <v>73250</v>
      </c>
      <c r="AA151" s="100">
        <v>4529287</v>
      </c>
    </row>
    <row r="152" spans="1:27" ht="15">
      <c r="A152" s="98" t="s">
        <v>721</v>
      </c>
      <c r="B152" s="99" t="s">
        <v>1867</v>
      </c>
      <c r="C152" s="79"/>
      <c r="D152" s="46">
        <f t="shared" si="8"/>
        <v>289447</v>
      </c>
      <c r="E152" s="100">
        <v>22750</v>
      </c>
      <c r="F152" s="100">
        <v>266697</v>
      </c>
      <c r="H152" s="98" t="s">
        <v>785</v>
      </c>
      <c r="I152" s="99" t="s">
        <v>1883</v>
      </c>
      <c r="J152" s="79"/>
      <c r="K152" s="46">
        <f t="shared" si="9"/>
        <v>114977</v>
      </c>
      <c r="L152" s="100">
        <v>66200</v>
      </c>
      <c r="M152" s="100">
        <v>48777</v>
      </c>
      <c r="O152" s="98" t="s">
        <v>700</v>
      </c>
      <c r="P152" s="99" t="s">
        <v>2309</v>
      </c>
      <c r="Q152" s="100">
        <v>11241147</v>
      </c>
      <c r="R152" s="46">
        <f t="shared" si="10"/>
        <v>17328521</v>
      </c>
      <c r="S152" s="100">
        <v>542515</v>
      </c>
      <c r="T152" s="100">
        <v>16786006</v>
      </c>
      <c r="V152" s="98" t="s">
        <v>703</v>
      </c>
      <c r="W152" s="99" t="s">
        <v>1862</v>
      </c>
      <c r="X152" s="79"/>
      <c r="Y152" s="100">
        <f t="shared" si="11"/>
        <v>2295295</v>
      </c>
      <c r="Z152" s="79"/>
      <c r="AA152" s="100">
        <v>2295295</v>
      </c>
    </row>
    <row r="153" spans="1:27" ht="15">
      <c r="A153" s="98" t="s">
        <v>724</v>
      </c>
      <c r="B153" s="99" t="s">
        <v>1868</v>
      </c>
      <c r="C153" s="79"/>
      <c r="D153" s="46">
        <f t="shared" si="8"/>
        <v>98875</v>
      </c>
      <c r="E153" s="79"/>
      <c r="F153" s="100">
        <v>98875</v>
      </c>
      <c r="H153" s="98" t="s">
        <v>788</v>
      </c>
      <c r="I153" s="99" t="s">
        <v>1884</v>
      </c>
      <c r="J153" s="79"/>
      <c r="K153" s="46">
        <f t="shared" si="9"/>
        <v>21300</v>
      </c>
      <c r="L153" s="79"/>
      <c r="M153" s="100">
        <v>21300</v>
      </c>
      <c r="O153" s="98" t="s">
        <v>703</v>
      </c>
      <c r="P153" s="99" t="s">
        <v>1862</v>
      </c>
      <c r="Q153" s="100">
        <v>680375</v>
      </c>
      <c r="R153" s="46">
        <f t="shared" si="10"/>
        <v>5406843</v>
      </c>
      <c r="S153" s="100">
        <v>1261149</v>
      </c>
      <c r="T153" s="100">
        <v>4145694</v>
      </c>
      <c r="V153" s="98" t="s">
        <v>706</v>
      </c>
      <c r="W153" s="99" t="s">
        <v>1863</v>
      </c>
      <c r="X153" s="100">
        <v>12650</v>
      </c>
      <c r="Y153" s="100">
        <f t="shared" si="11"/>
        <v>22178541</v>
      </c>
      <c r="Z153" s="100">
        <v>12331200</v>
      </c>
      <c r="AA153" s="100">
        <v>9847341</v>
      </c>
    </row>
    <row r="154" spans="1:27" ht="15">
      <c r="A154" s="98" t="s">
        <v>727</v>
      </c>
      <c r="B154" s="99" t="s">
        <v>1869</v>
      </c>
      <c r="C154" s="79"/>
      <c r="D154" s="46">
        <f t="shared" si="8"/>
        <v>45499</v>
      </c>
      <c r="E154" s="79"/>
      <c r="F154" s="100">
        <v>45499</v>
      </c>
      <c r="H154" s="98" t="s">
        <v>791</v>
      </c>
      <c r="I154" s="99" t="s">
        <v>1885</v>
      </c>
      <c r="J154" s="100">
        <v>15750</v>
      </c>
      <c r="K154" s="46">
        <f t="shared" si="9"/>
        <v>29800</v>
      </c>
      <c r="L154" s="79"/>
      <c r="M154" s="100">
        <v>29800</v>
      </c>
      <c r="O154" s="98" t="s">
        <v>706</v>
      </c>
      <c r="P154" s="99" t="s">
        <v>1863</v>
      </c>
      <c r="Q154" s="100">
        <v>6034050</v>
      </c>
      <c r="R154" s="46">
        <f t="shared" si="10"/>
        <v>11551808</v>
      </c>
      <c r="S154" s="100">
        <v>6298078</v>
      </c>
      <c r="T154" s="100">
        <v>5253730</v>
      </c>
      <c r="V154" s="98" t="s">
        <v>709</v>
      </c>
      <c r="W154" s="99" t="s">
        <v>1864</v>
      </c>
      <c r="X154" s="79"/>
      <c r="Y154" s="100">
        <f t="shared" si="11"/>
        <v>575873</v>
      </c>
      <c r="Z154" s="79"/>
      <c r="AA154" s="100">
        <v>575873</v>
      </c>
    </row>
    <row r="155" spans="1:27" ht="15">
      <c r="A155" s="98" t="s">
        <v>733</v>
      </c>
      <c r="B155" s="99" t="s">
        <v>1871</v>
      </c>
      <c r="C155" s="79"/>
      <c r="D155" s="46">
        <f t="shared" si="8"/>
        <v>128486</v>
      </c>
      <c r="E155" s="79"/>
      <c r="F155" s="100">
        <v>128486</v>
      </c>
      <c r="H155" s="98" t="s">
        <v>794</v>
      </c>
      <c r="I155" s="99" t="s">
        <v>1886</v>
      </c>
      <c r="J155" s="79"/>
      <c r="K155" s="46">
        <f t="shared" si="9"/>
        <v>490260</v>
      </c>
      <c r="L155" s="79"/>
      <c r="M155" s="100">
        <v>490260</v>
      </c>
      <c r="O155" s="98" t="s">
        <v>709</v>
      </c>
      <c r="P155" s="99" t="s">
        <v>1864</v>
      </c>
      <c r="Q155" s="100">
        <v>1425715</v>
      </c>
      <c r="R155" s="46">
        <f t="shared" si="10"/>
        <v>2492825</v>
      </c>
      <c r="S155" s="100">
        <v>242500</v>
      </c>
      <c r="T155" s="100">
        <v>2250325</v>
      </c>
      <c r="V155" s="98" t="s">
        <v>712</v>
      </c>
      <c r="W155" s="99" t="s">
        <v>1865</v>
      </c>
      <c r="X155" s="100">
        <v>10000</v>
      </c>
      <c r="Y155" s="100">
        <f t="shared" si="11"/>
        <v>0</v>
      </c>
      <c r="Z155" s="79"/>
      <c r="AA155" s="79"/>
    </row>
    <row r="156" spans="1:27" ht="15">
      <c r="A156" s="98" t="s">
        <v>736</v>
      </c>
      <c r="B156" s="99" t="s">
        <v>1872</v>
      </c>
      <c r="C156" s="79"/>
      <c r="D156" s="46">
        <f t="shared" si="8"/>
        <v>149567</v>
      </c>
      <c r="E156" s="79"/>
      <c r="F156" s="100">
        <v>149567</v>
      </c>
      <c r="H156" s="98" t="s">
        <v>797</v>
      </c>
      <c r="I156" s="99" t="s">
        <v>1887</v>
      </c>
      <c r="J156" s="79"/>
      <c r="K156" s="46">
        <f t="shared" si="9"/>
        <v>167253</v>
      </c>
      <c r="L156" s="79"/>
      <c r="M156" s="100">
        <v>167253</v>
      </c>
      <c r="O156" s="98" t="s">
        <v>712</v>
      </c>
      <c r="P156" s="99" t="s">
        <v>1865</v>
      </c>
      <c r="Q156" s="79"/>
      <c r="R156" s="46">
        <f t="shared" si="10"/>
        <v>185477</v>
      </c>
      <c r="S156" s="79"/>
      <c r="T156" s="100">
        <v>185477</v>
      </c>
      <c r="V156" s="98" t="s">
        <v>715</v>
      </c>
      <c r="W156" s="99" t="s">
        <v>2258</v>
      </c>
      <c r="X156" s="100">
        <v>5000</v>
      </c>
      <c r="Y156" s="100">
        <f t="shared" si="11"/>
        <v>0</v>
      </c>
      <c r="Z156" s="79"/>
      <c r="AA156" s="79"/>
    </row>
    <row r="157" spans="1:27" ht="15">
      <c r="A157" s="98" t="s">
        <v>742</v>
      </c>
      <c r="B157" s="99" t="s">
        <v>2335</v>
      </c>
      <c r="C157" s="79"/>
      <c r="D157" s="46">
        <f t="shared" si="8"/>
        <v>53375</v>
      </c>
      <c r="E157" s="79"/>
      <c r="F157" s="100">
        <v>53375</v>
      </c>
      <c r="H157" s="98" t="s">
        <v>800</v>
      </c>
      <c r="I157" s="99" t="s">
        <v>1888</v>
      </c>
      <c r="J157" s="79"/>
      <c r="K157" s="46">
        <f t="shared" si="9"/>
        <v>534878</v>
      </c>
      <c r="L157" s="100">
        <v>40477</v>
      </c>
      <c r="M157" s="100">
        <v>494401</v>
      </c>
      <c r="O157" s="98" t="s">
        <v>715</v>
      </c>
      <c r="P157" s="99" t="s">
        <v>2258</v>
      </c>
      <c r="Q157" s="79"/>
      <c r="R157" s="46">
        <f t="shared" si="10"/>
        <v>628232</v>
      </c>
      <c r="S157" s="79"/>
      <c r="T157" s="100">
        <v>628232</v>
      </c>
      <c r="V157" s="98" t="s">
        <v>718</v>
      </c>
      <c r="W157" s="99" t="s">
        <v>1866</v>
      </c>
      <c r="X157" s="79"/>
      <c r="Y157" s="100">
        <f t="shared" si="11"/>
        <v>144104</v>
      </c>
      <c r="Z157" s="79"/>
      <c r="AA157" s="100">
        <v>144104</v>
      </c>
    </row>
    <row r="158" spans="1:27" ht="15">
      <c r="A158" s="98" t="s">
        <v>745</v>
      </c>
      <c r="B158" s="99" t="s">
        <v>1873</v>
      </c>
      <c r="C158" s="79"/>
      <c r="D158" s="46">
        <f t="shared" si="8"/>
        <v>412169</v>
      </c>
      <c r="E158" s="79"/>
      <c r="F158" s="100">
        <v>412169</v>
      </c>
      <c r="H158" s="98" t="s">
        <v>803</v>
      </c>
      <c r="I158" s="99" t="s">
        <v>1889</v>
      </c>
      <c r="J158" s="79"/>
      <c r="K158" s="46">
        <f t="shared" si="9"/>
        <v>58500</v>
      </c>
      <c r="L158" s="79"/>
      <c r="M158" s="100">
        <v>58500</v>
      </c>
      <c r="O158" s="98" t="s">
        <v>718</v>
      </c>
      <c r="P158" s="99" t="s">
        <v>1866</v>
      </c>
      <c r="Q158" s="79"/>
      <c r="R158" s="46">
        <f t="shared" si="10"/>
        <v>601451</v>
      </c>
      <c r="S158" s="79"/>
      <c r="T158" s="100">
        <v>601451</v>
      </c>
      <c r="V158" s="98" t="s">
        <v>721</v>
      </c>
      <c r="W158" s="99" t="s">
        <v>1867</v>
      </c>
      <c r="X158" s="100">
        <v>297711</v>
      </c>
      <c r="Y158" s="100">
        <f t="shared" si="11"/>
        <v>516034</v>
      </c>
      <c r="Z158" s="79"/>
      <c r="AA158" s="100">
        <v>516034</v>
      </c>
    </row>
    <row r="159" spans="1:27" ht="15">
      <c r="A159" s="98" t="s">
        <v>748</v>
      </c>
      <c r="B159" s="99" t="s">
        <v>1874</v>
      </c>
      <c r="C159" s="100">
        <v>727800</v>
      </c>
      <c r="D159" s="46">
        <f t="shared" si="8"/>
        <v>110830</v>
      </c>
      <c r="E159" s="79"/>
      <c r="F159" s="100">
        <v>110830</v>
      </c>
      <c r="H159" s="98" t="s">
        <v>809</v>
      </c>
      <c r="I159" s="99" t="s">
        <v>1891</v>
      </c>
      <c r="J159" s="79"/>
      <c r="K159" s="46">
        <f t="shared" si="9"/>
        <v>439870</v>
      </c>
      <c r="L159" s="79"/>
      <c r="M159" s="100">
        <v>439870</v>
      </c>
      <c r="O159" s="98" t="s">
        <v>721</v>
      </c>
      <c r="P159" s="99" t="s">
        <v>1867</v>
      </c>
      <c r="Q159" s="79"/>
      <c r="R159" s="46">
        <f t="shared" si="10"/>
        <v>2866915</v>
      </c>
      <c r="S159" s="100">
        <v>48431</v>
      </c>
      <c r="T159" s="100">
        <v>2818484</v>
      </c>
      <c r="V159" s="98" t="s">
        <v>724</v>
      </c>
      <c r="W159" s="99" t="s">
        <v>1868</v>
      </c>
      <c r="X159" s="100">
        <v>1450434</v>
      </c>
      <c r="Y159" s="100">
        <f t="shared" si="11"/>
        <v>1035552</v>
      </c>
      <c r="Z159" s="79"/>
      <c r="AA159" s="100">
        <v>1035552</v>
      </c>
    </row>
    <row r="160" spans="1:27" ht="15">
      <c r="A160" s="98" t="s">
        <v>751</v>
      </c>
      <c r="B160" s="99" t="s">
        <v>1875</v>
      </c>
      <c r="C160" s="79"/>
      <c r="D160" s="46">
        <f t="shared" si="8"/>
        <v>140711</v>
      </c>
      <c r="E160" s="79"/>
      <c r="F160" s="100">
        <v>140711</v>
      </c>
      <c r="H160" s="98" t="s">
        <v>812</v>
      </c>
      <c r="I160" s="99" t="s">
        <v>1892</v>
      </c>
      <c r="J160" s="79"/>
      <c r="K160" s="46">
        <f t="shared" si="9"/>
        <v>31850</v>
      </c>
      <c r="L160" s="79"/>
      <c r="M160" s="100">
        <v>31850</v>
      </c>
      <c r="O160" s="98" t="s">
        <v>724</v>
      </c>
      <c r="P160" s="99" t="s">
        <v>1868</v>
      </c>
      <c r="Q160" s="79"/>
      <c r="R160" s="46">
        <f t="shared" si="10"/>
        <v>980169</v>
      </c>
      <c r="S160" s="79"/>
      <c r="T160" s="100">
        <v>980169</v>
      </c>
      <c r="V160" s="98" t="s">
        <v>727</v>
      </c>
      <c r="W160" s="99" t="s">
        <v>1869</v>
      </c>
      <c r="X160" s="79"/>
      <c r="Y160" s="100">
        <f t="shared" si="11"/>
        <v>78205</v>
      </c>
      <c r="Z160" s="79"/>
      <c r="AA160" s="100">
        <v>78205</v>
      </c>
    </row>
    <row r="161" spans="1:27" ht="15">
      <c r="A161" s="98" t="s">
        <v>757</v>
      </c>
      <c r="B161" s="99" t="s">
        <v>1876</v>
      </c>
      <c r="C161" s="79"/>
      <c r="D161" s="46">
        <f t="shared" si="8"/>
        <v>1178101</v>
      </c>
      <c r="E161" s="100">
        <v>165800</v>
      </c>
      <c r="F161" s="100">
        <v>1012301</v>
      </c>
      <c r="H161" s="98" t="s">
        <v>815</v>
      </c>
      <c r="I161" s="99" t="s">
        <v>1893</v>
      </c>
      <c r="J161" s="79"/>
      <c r="K161" s="46">
        <f t="shared" si="9"/>
        <v>322250</v>
      </c>
      <c r="L161" s="100">
        <v>6500</v>
      </c>
      <c r="M161" s="100">
        <v>315750</v>
      </c>
      <c r="O161" s="98" t="s">
        <v>727</v>
      </c>
      <c r="P161" s="99" t="s">
        <v>1869</v>
      </c>
      <c r="Q161" s="79"/>
      <c r="R161" s="46">
        <f t="shared" si="10"/>
        <v>1235146</v>
      </c>
      <c r="S161" s="100">
        <v>106200</v>
      </c>
      <c r="T161" s="100">
        <v>1128946</v>
      </c>
      <c r="V161" s="98" t="s">
        <v>730</v>
      </c>
      <c r="W161" s="99" t="s">
        <v>1870</v>
      </c>
      <c r="X161" s="79"/>
      <c r="Y161" s="100">
        <f t="shared" si="11"/>
        <v>26910</v>
      </c>
      <c r="Z161" s="79"/>
      <c r="AA161" s="100">
        <v>26910</v>
      </c>
    </row>
    <row r="162" spans="1:27" ht="15">
      <c r="A162" s="98" t="s">
        <v>763</v>
      </c>
      <c r="B162" s="99" t="s">
        <v>1878</v>
      </c>
      <c r="C162" s="100">
        <v>188900</v>
      </c>
      <c r="D162" s="46">
        <f t="shared" si="8"/>
        <v>1088304</v>
      </c>
      <c r="E162" s="79"/>
      <c r="F162" s="100">
        <v>1088304</v>
      </c>
      <c r="H162" s="98" t="s">
        <v>819</v>
      </c>
      <c r="I162" s="99" t="s">
        <v>1894</v>
      </c>
      <c r="J162" s="79"/>
      <c r="K162" s="46">
        <f t="shared" si="9"/>
        <v>84045</v>
      </c>
      <c r="L162" s="79"/>
      <c r="M162" s="100">
        <v>84045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733</v>
      </c>
      <c r="W162" s="99" t="s">
        <v>1871</v>
      </c>
      <c r="X162" s="79"/>
      <c r="Y162" s="100">
        <f t="shared" si="11"/>
        <v>414775</v>
      </c>
      <c r="Z162" s="100">
        <v>95300</v>
      </c>
      <c r="AA162" s="100">
        <v>319475</v>
      </c>
    </row>
    <row r="163" spans="1:27" ht="15">
      <c r="A163" s="98" t="s">
        <v>766</v>
      </c>
      <c r="B163" s="99" t="s">
        <v>2319</v>
      </c>
      <c r="C163" s="79"/>
      <c r="D163" s="46">
        <f t="shared" si="8"/>
        <v>68078</v>
      </c>
      <c r="E163" s="79"/>
      <c r="F163" s="100">
        <v>68078</v>
      </c>
      <c r="H163" s="98" t="s">
        <v>822</v>
      </c>
      <c r="I163" s="99" t="s">
        <v>1895</v>
      </c>
      <c r="J163" s="100">
        <v>10000</v>
      </c>
      <c r="K163" s="46">
        <f t="shared" si="9"/>
        <v>0</v>
      </c>
      <c r="L163" s="79"/>
      <c r="M163" s="79"/>
      <c r="O163" s="98" t="s">
        <v>733</v>
      </c>
      <c r="P163" s="99" t="s">
        <v>1871</v>
      </c>
      <c r="Q163" s="79"/>
      <c r="R163" s="46">
        <f t="shared" si="10"/>
        <v>861783</v>
      </c>
      <c r="S163" s="79"/>
      <c r="T163" s="100">
        <v>861783</v>
      </c>
      <c r="V163" s="98" t="s">
        <v>736</v>
      </c>
      <c r="W163" s="99" t="s">
        <v>1872</v>
      </c>
      <c r="X163" s="100">
        <v>5400</v>
      </c>
      <c r="Y163" s="100">
        <f t="shared" si="11"/>
        <v>41261786</v>
      </c>
      <c r="Z163" s="100">
        <v>266090</v>
      </c>
      <c r="AA163" s="100">
        <v>40995696</v>
      </c>
    </row>
    <row r="164" spans="1:27" ht="15">
      <c r="A164" s="98" t="s">
        <v>770</v>
      </c>
      <c r="B164" s="99" t="s">
        <v>1879</v>
      </c>
      <c r="C164" s="100">
        <v>11240425</v>
      </c>
      <c r="D164" s="46">
        <f t="shared" si="8"/>
        <v>887567</v>
      </c>
      <c r="E164" s="100">
        <v>236800</v>
      </c>
      <c r="F164" s="100">
        <v>650767</v>
      </c>
      <c r="H164" s="98" t="s">
        <v>825</v>
      </c>
      <c r="I164" s="99" t="s">
        <v>1896</v>
      </c>
      <c r="J164" s="79"/>
      <c r="K164" s="46">
        <f t="shared" si="9"/>
        <v>56640</v>
      </c>
      <c r="L164" s="79"/>
      <c r="M164" s="100">
        <v>56640</v>
      </c>
      <c r="O164" s="98" t="s">
        <v>736</v>
      </c>
      <c r="P164" s="99" t="s">
        <v>1872</v>
      </c>
      <c r="Q164" s="100">
        <v>205750</v>
      </c>
      <c r="R164" s="46">
        <f t="shared" si="10"/>
        <v>7568301</v>
      </c>
      <c r="S164" s="100">
        <v>70200</v>
      </c>
      <c r="T164" s="100">
        <v>7498101</v>
      </c>
      <c r="V164" s="98" t="s">
        <v>739</v>
      </c>
      <c r="W164" s="99" t="s">
        <v>2324</v>
      </c>
      <c r="X164" s="100">
        <v>3592</v>
      </c>
      <c r="Y164" s="100">
        <f t="shared" si="11"/>
        <v>530011</v>
      </c>
      <c r="Z164" s="79"/>
      <c r="AA164" s="100">
        <v>530011</v>
      </c>
    </row>
    <row r="165" spans="1:27" ht="15">
      <c r="A165" s="98" t="s">
        <v>773</v>
      </c>
      <c r="B165" s="99" t="s">
        <v>1880</v>
      </c>
      <c r="C165" s="100">
        <v>125</v>
      </c>
      <c r="D165" s="46">
        <f t="shared" si="8"/>
        <v>1224768</v>
      </c>
      <c r="E165" s="100">
        <v>674100</v>
      </c>
      <c r="F165" s="100">
        <v>550668</v>
      </c>
      <c r="H165" s="98" t="s">
        <v>831</v>
      </c>
      <c r="I165" s="99" t="s">
        <v>2217</v>
      </c>
      <c r="J165" s="79"/>
      <c r="K165" s="46">
        <f t="shared" si="9"/>
        <v>132592</v>
      </c>
      <c r="L165" s="79"/>
      <c r="M165" s="100">
        <v>132592</v>
      </c>
      <c r="O165" s="98" t="s">
        <v>739</v>
      </c>
      <c r="P165" s="99" t="s">
        <v>2324</v>
      </c>
      <c r="Q165" s="100">
        <v>89850</v>
      </c>
      <c r="R165" s="46">
        <f t="shared" si="10"/>
        <v>2205612</v>
      </c>
      <c r="S165" s="100">
        <v>612908</v>
      </c>
      <c r="T165" s="100">
        <v>1592704</v>
      </c>
      <c r="V165" s="98" t="s">
        <v>742</v>
      </c>
      <c r="W165" s="99" t="s">
        <v>2335</v>
      </c>
      <c r="X165" s="79"/>
      <c r="Y165" s="100">
        <f t="shared" si="11"/>
        <v>144850</v>
      </c>
      <c r="Z165" s="79"/>
      <c r="AA165" s="100">
        <v>144850</v>
      </c>
    </row>
    <row r="166" spans="1:27" ht="15">
      <c r="A166" s="98" t="s">
        <v>776</v>
      </c>
      <c r="B166" s="99" t="s">
        <v>2310</v>
      </c>
      <c r="C166" s="79"/>
      <c r="D166" s="46">
        <f t="shared" si="8"/>
        <v>565016</v>
      </c>
      <c r="E166" s="100">
        <v>5800</v>
      </c>
      <c r="F166" s="100">
        <v>559216</v>
      </c>
      <c r="H166" s="98" t="s">
        <v>834</v>
      </c>
      <c r="I166" s="99" t="s">
        <v>1898</v>
      </c>
      <c r="J166" s="79"/>
      <c r="K166" s="46">
        <f t="shared" si="9"/>
        <v>6000</v>
      </c>
      <c r="L166" s="79"/>
      <c r="M166" s="100">
        <v>6000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100">
        <f t="shared" si="11"/>
        <v>1699314</v>
      </c>
      <c r="Z166" s="79"/>
      <c r="AA166" s="100">
        <v>1699314</v>
      </c>
    </row>
    <row r="167" spans="1:27" ht="15">
      <c r="A167" s="98" t="s">
        <v>779</v>
      </c>
      <c r="B167" s="99" t="s">
        <v>1881</v>
      </c>
      <c r="C167" s="100">
        <v>172900</v>
      </c>
      <c r="D167" s="46">
        <f t="shared" si="8"/>
        <v>339357</v>
      </c>
      <c r="E167" s="100">
        <v>200</v>
      </c>
      <c r="F167" s="100">
        <v>339157</v>
      </c>
      <c r="H167" s="98" t="s">
        <v>843</v>
      </c>
      <c r="I167" s="99" t="s">
        <v>1901</v>
      </c>
      <c r="J167" s="100">
        <v>8500</v>
      </c>
      <c r="K167" s="46">
        <f t="shared" si="9"/>
        <v>119751</v>
      </c>
      <c r="L167" s="79"/>
      <c r="M167" s="100">
        <v>119751</v>
      </c>
      <c r="O167" s="98" t="s">
        <v>745</v>
      </c>
      <c r="P167" s="99" t="s">
        <v>1873</v>
      </c>
      <c r="Q167" s="100">
        <v>51050</v>
      </c>
      <c r="R167" s="46">
        <f t="shared" si="10"/>
        <v>2075516</v>
      </c>
      <c r="S167" s="100">
        <v>118250</v>
      </c>
      <c r="T167" s="100">
        <v>1957266</v>
      </c>
      <c r="V167" s="98" t="s">
        <v>748</v>
      </c>
      <c r="W167" s="99" t="s">
        <v>1874</v>
      </c>
      <c r="X167" s="100">
        <v>240741</v>
      </c>
      <c r="Y167" s="100">
        <f t="shared" si="11"/>
        <v>17860418</v>
      </c>
      <c r="Z167" s="79"/>
      <c r="AA167" s="100">
        <v>17860418</v>
      </c>
    </row>
    <row r="168" spans="1:27" ht="15">
      <c r="A168" s="98" t="s">
        <v>782</v>
      </c>
      <c r="B168" s="99" t="s">
        <v>1882</v>
      </c>
      <c r="C168" s="100">
        <v>500625</v>
      </c>
      <c r="D168" s="46">
        <f t="shared" si="8"/>
        <v>1211649</v>
      </c>
      <c r="E168" s="100">
        <v>470250</v>
      </c>
      <c r="F168" s="100">
        <v>741399</v>
      </c>
      <c r="H168" s="98" t="s">
        <v>846</v>
      </c>
      <c r="I168" s="99" t="s">
        <v>1902</v>
      </c>
      <c r="J168" s="100">
        <v>78624</v>
      </c>
      <c r="K168" s="46">
        <f t="shared" si="9"/>
        <v>321422</v>
      </c>
      <c r="L168" s="79"/>
      <c r="M168" s="100">
        <v>321422</v>
      </c>
      <c r="O168" s="98" t="s">
        <v>748</v>
      </c>
      <c r="P168" s="99" t="s">
        <v>1874</v>
      </c>
      <c r="Q168" s="100">
        <v>727800</v>
      </c>
      <c r="R168" s="46">
        <f t="shared" si="10"/>
        <v>1262250</v>
      </c>
      <c r="S168" s="79"/>
      <c r="T168" s="100">
        <v>1262250</v>
      </c>
      <c r="V168" s="98" t="s">
        <v>751</v>
      </c>
      <c r="W168" s="99" t="s">
        <v>1875</v>
      </c>
      <c r="X168" s="79"/>
      <c r="Y168" s="100">
        <f t="shared" si="11"/>
        <v>1301442</v>
      </c>
      <c r="Z168" s="100">
        <v>653800</v>
      </c>
      <c r="AA168" s="100">
        <v>647642</v>
      </c>
    </row>
    <row r="169" spans="1:27" ht="15">
      <c r="A169" s="98" t="s">
        <v>785</v>
      </c>
      <c r="B169" s="99" t="s">
        <v>1883</v>
      </c>
      <c r="C169" s="100">
        <v>1403690</v>
      </c>
      <c r="D169" s="46">
        <f t="shared" si="8"/>
        <v>477374</v>
      </c>
      <c r="E169" s="100">
        <v>2000</v>
      </c>
      <c r="F169" s="100">
        <v>475374</v>
      </c>
      <c r="H169" s="98" t="s">
        <v>849</v>
      </c>
      <c r="I169" s="99" t="s">
        <v>1903</v>
      </c>
      <c r="J169" s="79"/>
      <c r="K169" s="46">
        <f t="shared" si="9"/>
        <v>7350</v>
      </c>
      <c r="L169" s="79"/>
      <c r="M169" s="100">
        <v>7350</v>
      </c>
      <c r="O169" s="98" t="s">
        <v>751</v>
      </c>
      <c r="P169" s="99" t="s">
        <v>1875</v>
      </c>
      <c r="Q169" s="100">
        <v>92500</v>
      </c>
      <c r="R169" s="46">
        <f t="shared" si="10"/>
        <v>1711008</v>
      </c>
      <c r="S169" s="100">
        <v>38100</v>
      </c>
      <c r="T169" s="100">
        <v>1672908</v>
      </c>
      <c r="V169" s="98" t="s">
        <v>757</v>
      </c>
      <c r="W169" s="99" t="s">
        <v>1876</v>
      </c>
      <c r="X169" s="100">
        <v>154484</v>
      </c>
      <c r="Y169" s="100">
        <f t="shared" si="11"/>
        <v>10494077</v>
      </c>
      <c r="Z169" s="100">
        <v>353200</v>
      </c>
      <c r="AA169" s="100">
        <v>10140877</v>
      </c>
    </row>
    <row r="170" spans="1:27" ht="15">
      <c r="A170" s="98" t="s">
        <v>788</v>
      </c>
      <c r="B170" s="99" t="s">
        <v>1884</v>
      </c>
      <c r="C170" s="100">
        <v>390501</v>
      </c>
      <c r="D170" s="46">
        <f t="shared" si="8"/>
        <v>403427</v>
      </c>
      <c r="E170" s="100">
        <v>19300</v>
      </c>
      <c r="F170" s="100">
        <v>384127</v>
      </c>
      <c r="H170" s="98" t="s">
        <v>852</v>
      </c>
      <c r="I170" s="99" t="s">
        <v>1904</v>
      </c>
      <c r="J170" s="79"/>
      <c r="K170" s="46">
        <f t="shared" si="9"/>
        <v>4250</v>
      </c>
      <c r="L170" s="79"/>
      <c r="M170" s="100">
        <v>4250</v>
      </c>
      <c r="O170" s="98" t="s">
        <v>757</v>
      </c>
      <c r="P170" s="99" t="s">
        <v>1876</v>
      </c>
      <c r="Q170" s="100">
        <v>691715</v>
      </c>
      <c r="R170" s="46">
        <f t="shared" si="10"/>
        <v>7758443</v>
      </c>
      <c r="S170" s="100">
        <v>1040301</v>
      </c>
      <c r="T170" s="100">
        <v>6718142</v>
      </c>
      <c r="V170" s="98" t="s">
        <v>760</v>
      </c>
      <c r="W170" s="99" t="s">
        <v>1877</v>
      </c>
      <c r="X170" s="100">
        <v>1523100</v>
      </c>
      <c r="Y170" s="100">
        <f t="shared" si="11"/>
        <v>469306</v>
      </c>
      <c r="Z170" s="79"/>
      <c r="AA170" s="100">
        <v>469306</v>
      </c>
    </row>
    <row r="171" spans="1:27" ht="15">
      <c r="A171" s="98" t="s">
        <v>791</v>
      </c>
      <c r="B171" s="99" t="s">
        <v>1885</v>
      </c>
      <c r="C171" s="100">
        <v>2665895</v>
      </c>
      <c r="D171" s="46">
        <f t="shared" si="8"/>
        <v>1392246</v>
      </c>
      <c r="E171" s="79"/>
      <c r="F171" s="100">
        <v>1392246</v>
      </c>
      <c r="H171" s="98" t="s">
        <v>855</v>
      </c>
      <c r="I171" s="99" t="s">
        <v>1905</v>
      </c>
      <c r="J171" s="100">
        <v>74997</v>
      </c>
      <c r="K171" s="46">
        <f t="shared" si="9"/>
        <v>147125</v>
      </c>
      <c r="L171" s="79"/>
      <c r="M171" s="100">
        <v>147125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763</v>
      </c>
      <c r="W171" s="99" t="s">
        <v>1878</v>
      </c>
      <c r="X171" s="100">
        <v>1030303</v>
      </c>
      <c r="Y171" s="100">
        <f t="shared" si="11"/>
        <v>2752035</v>
      </c>
      <c r="Z171" s="79"/>
      <c r="AA171" s="100">
        <v>2752035</v>
      </c>
    </row>
    <row r="172" spans="1:27" ht="15">
      <c r="A172" s="98" t="s">
        <v>794</v>
      </c>
      <c r="B172" s="99" t="s">
        <v>1886</v>
      </c>
      <c r="C172" s="100">
        <v>655000</v>
      </c>
      <c r="D172" s="46">
        <f t="shared" si="8"/>
        <v>251423</v>
      </c>
      <c r="E172" s="79"/>
      <c r="F172" s="100">
        <v>251423</v>
      </c>
      <c r="H172" s="98" t="s">
        <v>862</v>
      </c>
      <c r="I172" s="99" t="s">
        <v>1907</v>
      </c>
      <c r="J172" s="79"/>
      <c r="K172" s="46">
        <f t="shared" si="9"/>
        <v>737865</v>
      </c>
      <c r="L172" s="79"/>
      <c r="M172" s="100">
        <v>737865</v>
      </c>
      <c r="O172" s="98" t="s">
        <v>763</v>
      </c>
      <c r="P172" s="99" t="s">
        <v>1878</v>
      </c>
      <c r="Q172" s="100">
        <v>10622435</v>
      </c>
      <c r="R172" s="46">
        <f t="shared" si="10"/>
        <v>10797220</v>
      </c>
      <c r="S172" s="100">
        <v>277685</v>
      </c>
      <c r="T172" s="100">
        <v>10519535</v>
      </c>
      <c r="V172" s="98" t="s">
        <v>766</v>
      </c>
      <c r="W172" s="99" t="s">
        <v>2319</v>
      </c>
      <c r="X172" s="79"/>
      <c r="Y172" s="100">
        <f t="shared" si="11"/>
        <v>45376</v>
      </c>
      <c r="Z172" s="79"/>
      <c r="AA172" s="100">
        <v>45376</v>
      </c>
    </row>
    <row r="173" spans="1:27" ht="15">
      <c r="A173" s="98" t="s">
        <v>797</v>
      </c>
      <c r="B173" s="99" t="s">
        <v>1887</v>
      </c>
      <c r="C173" s="100">
        <v>6580566</v>
      </c>
      <c r="D173" s="46">
        <f t="shared" si="8"/>
        <v>846611</v>
      </c>
      <c r="E173" s="79"/>
      <c r="F173" s="100">
        <v>846611</v>
      </c>
      <c r="H173" s="98" t="s">
        <v>865</v>
      </c>
      <c r="I173" s="99" t="s">
        <v>2325</v>
      </c>
      <c r="J173" s="79"/>
      <c r="K173" s="46">
        <f t="shared" si="9"/>
        <v>197337</v>
      </c>
      <c r="L173" s="79"/>
      <c r="M173" s="100">
        <v>197337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61853</v>
      </c>
      <c r="Y173" s="100">
        <f t="shared" si="11"/>
        <v>2474247</v>
      </c>
      <c r="Z173" s="100">
        <v>209500</v>
      </c>
      <c r="AA173" s="100">
        <v>2264747</v>
      </c>
    </row>
    <row r="174" spans="1:27" ht="15">
      <c r="A174" s="98" t="s">
        <v>800</v>
      </c>
      <c r="B174" s="99" t="s">
        <v>1888</v>
      </c>
      <c r="C174" s="79"/>
      <c r="D174" s="46">
        <f t="shared" si="8"/>
        <v>589234</v>
      </c>
      <c r="E174" s="100">
        <v>386000</v>
      </c>
      <c r="F174" s="100">
        <v>203234</v>
      </c>
      <c r="H174" s="98" t="s">
        <v>868</v>
      </c>
      <c r="I174" s="99" t="s">
        <v>1908</v>
      </c>
      <c r="J174" s="79"/>
      <c r="K174" s="46">
        <f t="shared" si="9"/>
        <v>134801</v>
      </c>
      <c r="L174" s="79"/>
      <c r="M174" s="100">
        <v>134801</v>
      </c>
      <c r="O174" s="98" t="s">
        <v>770</v>
      </c>
      <c r="P174" s="99" t="s">
        <v>1879</v>
      </c>
      <c r="Q174" s="100">
        <v>47452197</v>
      </c>
      <c r="R174" s="46">
        <f t="shared" si="10"/>
        <v>4868076</v>
      </c>
      <c r="S174" s="100">
        <v>795625</v>
      </c>
      <c r="T174" s="100">
        <v>4072451</v>
      </c>
      <c r="V174" s="98" t="s">
        <v>773</v>
      </c>
      <c r="W174" s="99" t="s">
        <v>1880</v>
      </c>
      <c r="X174" s="100">
        <v>175000</v>
      </c>
      <c r="Y174" s="100">
        <f t="shared" si="11"/>
        <v>5035095</v>
      </c>
      <c r="Z174" s="100">
        <v>57875</v>
      </c>
      <c r="AA174" s="100">
        <v>4977220</v>
      </c>
    </row>
    <row r="175" spans="1:27" ht="15">
      <c r="A175" s="98" t="s">
        <v>803</v>
      </c>
      <c r="B175" s="99" t="s">
        <v>1889</v>
      </c>
      <c r="C175" s="100">
        <v>275000</v>
      </c>
      <c r="D175" s="46">
        <f t="shared" si="8"/>
        <v>257288</v>
      </c>
      <c r="E175" s="100">
        <v>165625</v>
      </c>
      <c r="F175" s="100">
        <v>91663</v>
      </c>
      <c r="H175" s="98" t="s">
        <v>874</v>
      </c>
      <c r="I175" s="99" t="s">
        <v>1910</v>
      </c>
      <c r="J175" s="100">
        <v>686700</v>
      </c>
      <c r="K175" s="46">
        <f t="shared" si="9"/>
        <v>214605</v>
      </c>
      <c r="L175" s="79"/>
      <c r="M175" s="100">
        <v>214605</v>
      </c>
      <c r="O175" s="98" t="s">
        <v>773</v>
      </c>
      <c r="P175" s="99" t="s">
        <v>1880</v>
      </c>
      <c r="Q175" s="100">
        <v>1814706</v>
      </c>
      <c r="R175" s="46">
        <f t="shared" si="10"/>
        <v>7989415</v>
      </c>
      <c r="S175" s="100">
        <v>1419411</v>
      </c>
      <c r="T175" s="100">
        <v>6570004</v>
      </c>
      <c r="V175" s="98" t="s">
        <v>779</v>
      </c>
      <c r="W175" s="99" t="s">
        <v>1881</v>
      </c>
      <c r="X175" s="100">
        <v>367924</v>
      </c>
      <c r="Y175" s="100">
        <f t="shared" si="11"/>
        <v>1369805</v>
      </c>
      <c r="Z175" s="79"/>
      <c r="AA175" s="100">
        <v>1369805</v>
      </c>
    </row>
    <row r="176" spans="1:27" ht="15">
      <c r="A176" s="98" t="s">
        <v>806</v>
      </c>
      <c r="B176" s="99" t="s">
        <v>1890</v>
      </c>
      <c r="C176" s="100">
        <v>62900</v>
      </c>
      <c r="D176" s="46">
        <f t="shared" si="8"/>
        <v>121467</v>
      </c>
      <c r="E176" s="79"/>
      <c r="F176" s="100">
        <v>121467</v>
      </c>
      <c r="H176" s="98" t="s">
        <v>880</v>
      </c>
      <c r="I176" s="99" t="s">
        <v>1912</v>
      </c>
      <c r="J176" s="79"/>
      <c r="K176" s="46">
        <f t="shared" si="9"/>
        <v>2982229</v>
      </c>
      <c r="L176" s="79"/>
      <c r="M176" s="100">
        <v>2982229</v>
      </c>
      <c r="O176" s="98" t="s">
        <v>776</v>
      </c>
      <c r="P176" s="99" t="s">
        <v>2310</v>
      </c>
      <c r="Q176" s="100">
        <v>1118700</v>
      </c>
      <c r="R176" s="46">
        <f t="shared" si="10"/>
        <v>1700415</v>
      </c>
      <c r="S176" s="100">
        <v>133300</v>
      </c>
      <c r="T176" s="100">
        <v>1567115</v>
      </c>
      <c r="V176" s="98" t="s">
        <v>782</v>
      </c>
      <c r="W176" s="99" t="s">
        <v>1882</v>
      </c>
      <c r="X176" s="100">
        <v>3416263</v>
      </c>
      <c r="Y176" s="100">
        <f t="shared" si="11"/>
        <v>1692776</v>
      </c>
      <c r="Z176" s="100">
        <v>185000</v>
      </c>
      <c r="AA176" s="100">
        <v>1507776</v>
      </c>
    </row>
    <row r="177" spans="1:27" ht="15">
      <c r="A177" s="98" t="s">
        <v>809</v>
      </c>
      <c r="B177" s="99" t="s">
        <v>1891</v>
      </c>
      <c r="C177" s="79"/>
      <c r="D177" s="46">
        <f t="shared" si="8"/>
        <v>205823</v>
      </c>
      <c r="E177" s="79"/>
      <c r="F177" s="100">
        <v>205823</v>
      </c>
      <c r="H177" s="98" t="s">
        <v>885</v>
      </c>
      <c r="I177" s="99" t="s">
        <v>2327</v>
      </c>
      <c r="J177" s="79"/>
      <c r="K177" s="46">
        <f t="shared" si="9"/>
        <v>262493</v>
      </c>
      <c r="L177" s="79"/>
      <c r="M177" s="100">
        <v>262493</v>
      </c>
      <c r="O177" s="98" t="s">
        <v>779</v>
      </c>
      <c r="P177" s="99" t="s">
        <v>1881</v>
      </c>
      <c r="Q177" s="100">
        <v>806725</v>
      </c>
      <c r="R177" s="46">
        <f t="shared" si="10"/>
        <v>2864292</v>
      </c>
      <c r="S177" s="100">
        <v>265800</v>
      </c>
      <c r="T177" s="100">
        <v>2598492</v>
      </c>
      <c r="V177" s="98" t="s">
        <v>785</v>
      </c>
      <c r="W177" s="99" t="s">
        <v>1883</v>
      </c>
      <c r="X177" s="100">
        <v>5948562</v>
      </c>
      <c r="Y177" s="100">
        <f t="shared" si="11"/>
        <v>1242012</v>
      </c>
      <c r="Z177" s="100">
        <v>159200</v>
      </c>
      <c r="AA177" s="100">
        <v>1082812</v>
      </c>
    </row>
    <row r="178" spans="1:27" ht="15">
      <c r="A178" s="98" t="s">
        <v>812</v>
      </c>
      <c r="B178" s="99" t="s">
        <v>1892</v>
      </c>
      <c r="C178" s="100">
        <v>392100</v>
      </c>
      <c r="D178" s="46">
        <f t="shared" si="8"/>
        <v>259086</v>
      </c>
      <c r="E178" s="79"/>
      <c r="F178" s="100">
        <v>259086</v>
      </c>
      <c r="H178" s="98" t="s">
        <v>888</v>
      </c>
      <c r="I178" s="99" t="s">
        <v>1913</v>
      </c>
      <c r="J178" s="79"/>
      <c r="K178" s="46">
        <f t="shared" si="9"/>
        <v>3044187</v>
      </c>
      <c r="L178" s="79"/>
      <c r="M178" s="100">
        <v>3044187</v>
      </c>
      <c r="O178" s="98" t="s">
        <v>782</v>
      </c>
      <c r="P178" s="99" t="s">
        <v>1882</v>
      </c>
      <c r="Q178" s="100">
        <v>3922236</v>
      </c>
      <c r="R178" s="46">
        <f t="shared" si="10"/>
        <v>11424426</v>
      </c>
      <c r="S178" s="100">
        <v>2227338</v>
      </c>
      <c r="T178" s="100">
        <v>9197088</v>
      </c>
      <c r="V178" s="98" t="s">
        <v>788</v>
      </c>
      <c r="W178" s="99" t="s">
        <v>1884</v>
      </c>
      <c r="X178" s="79"/>
      <c r="Y178" s="100">
        <f t="shared" si="11"/>
        <v>1455375</v>
      </c>
      <c r="Z178" s="79"/>
      <c r="AA178" s="100">
        <v>1455375</v>
      </c>
    </row>
    <row r="179" spans="1:27" ht="15">
      <c r="A179" s="98" t="s">
        <v>815</v>
      </c>
      <c r="B179" s="99" t="s">
        <v>1893</v>
      </c>
      <c r="C179" s="79"/>
      <c r="D179" s="46">
        <f t="shared" si="8"/>
        <v>63338</v>
      </c>
      <c r="E179" s="100">
        <v>12500</v>
      </c>
      <c r="F179" s="100">
        <v>50838</v>
      </c>
      <c r="H179" s="98" t="s">
        <v>891</v>
      </c>
      <c r="I179" s="99" t="s">
        <v>1914</v>
      </c>
      <c r="J179" s="79"/>
      <c r="K179" s="46">
        <f t="shared" si="9"/>
        <v>221447</v>
      </c>
      <c r="L179" s="79"/>
      <c r="M179" s="100">
        <v>221447</v>
      </c>
      <c r="O179" s="98" t="s">
        <v>785</v>
      </c>
      <c r="P179" s="99" t="s">
        <v>1883</v>
      </c>
      <c r="Q179" s="100">
        <v>10628334</v>
      </c>
      <c r="R179" s="46">
        <f t="shared" si="10"/>
        <v>7880106</v>
      </c>
      <c r="S179" s="100">
        <v>654905</v>
      </c>
      <c r="T179" s="100">
        <v>7225201</v>
      </c>
      <c r="V179" s="98" t="s">
        <v>791</v>
      </c>
      <c r="W179" s="99" t="s">
        <v>1885</v>
      </c>
      <c r="X179" s="100">
        <v>199300</v>
      </c>
      <c r="Y179" s="100">
        <f t="shared" si="11"/>
        <v>4748955</v>
      </c>
      <c r="Z179" s="79"/>
      <c r="AA179" s="100">
        <v>4748955</v>
      </c>
    </row>
    <row r="180" spans="1:27" ht="15">
      <c r="A180" s="98" t="s">
        <v>819</v>
      </c>
      <c r="B180" s="99" t="s">
        <v>1894</v>
      </c>
      <c r="C180" s="79"/>
      <c r="D180" s="46">
        <f t="shared" si="8"/>
        <v>625666</v>
      </c>
      <c r="E180" s="79"/>
      <c r="F180" s="100">
        <v>625666</v>
      </c>
      <c r="H180" s="98" t="s">
        <v>894</v>
      </c>
      <c r="I180" s="99" t="s">
        <v>2234</v>
      </c>
      <c r="J180" s="100">
        <v>87700</v>
      </c>
      <c r="K180" s="46">
        <f t="shared" si="9"/>
        <v>421151</v>
      </c>
      <c r="L180" s="79"/>
      <c r="M180" s="100">
        <v>421151</v>
      </c>
      <c r="O180" s="98" t="s">
        <v>788</v>
      </c>
      <c r="P180" s="99" t="s">
        <v>1884</v>
      </c>
      <c r="Q180" s="100">
        <v>7605579</v>
      </c>
      <c r="R180" s="46">
        <f t="shared" si="10"/>
        <v>3789812</v>
      </c>
      <c r="S180" s="100">
        <v>265216</v>
      </c>
      <c r="T180" s="100">
        <v>3524596</v>
      </c>
      <c r="V180" s="98" t="s">
        <v>794</v>
      </c>
      <c r="W180" s="99" t="s">
        <v>1886</v>
      </c>
      <c r="X180" s="100">
        <v>729325</v>
      </c>
      <c r="Y180" s="100">
        <f t="shared" si="11"/>
        <v>1378467</v>
      </c>
      <c r="Z180" s="79"/>
      <c r="AA180" s="100">
        <v>1378467</v>
      </c>
    </row>
    <row r="181" spans="1:27" ht="15">
      <c r="A181" s="98" t="s">
        <v>822</v>
      </c>
      <c r="B181" s="99" t="s">
        <v>1895</v>
      </c>
      <c r="C181" s="79"/>
      <c r="D181" s="46">
        <f t="shared" si="8"/>
        <v>112301</v>
      </c>
      <c r="E181" s="79"/>
      <c r="F181" s="100">
        <v>112301</v>
      </c>
      <c r="H181" s="98" t="s">
        <v>897</v>
      </c>
      <c r="I181" s="99" t="s">
        <v>1915</v>
      </c>
      <c r="J181" s="79"/>
      <c r="K181" s="46">
        <f t="shared" si="9"/>
        <v>500</v>
      </c>
      <c r="L181" s="79"/>
      <c r="M181" s="100">
        <v>500</v>
      </c>
      <c r="O181" s="98" t="s">
        <v>791</v>
      </c>
      <c r="P181" s="99" t="s">
        <v>1885</v>
      </c>
      <c r="Q181" s="100">
        <v>41590352</v>
      </c>
      <c r="R181" s="46">
        <f t="shared" si="10"/>
        <v>12394780</v>
      </c>
      <c r="S181" s="100">
        <v>232900</v>
      </c>
      <c r="T181" s="100">
        <v>12161880</v>
      </c>
      <c r="V181" s="98" t="s">
        <v>797</v>
      </c>
      <c r="W181" s="99" t="s">
        <v>1887</v>
      </c>
      <c r="X181" s="100">
        <v>79000</v>
      </c>
      <c r="Y181" s="100">
        <f t="shared" si="11"/>
        <v>1580254</v>
      </c>
      <c r="Z181" s="79"/>
      <c r="AA181" s="100">
        <v>1580254</v>
      </c>
    </row>
    <row r="182" spans="1:27" ht="15">
      <c r="A182" s="98" t="s">
        <v>825</v>
      </c>
      <c r="B182" s="99" t="s">
        <v>1896</v>
      </c>
      <c r="C182" s="100">
        <v>32004</v>
      </c>
      <c r="D182" s="46">
        <f t="shared" si="8"/>
        <v>79300</v>
      </c>
      <c r="E182" s="79"/>
      <c r="F182" s="100">
        <v>79300</v>
      </c>
      <c r="H182" s="98" t="s">
        <v>900</v>
      </c>
      <c r="I182" s="99" t="s">
        <v>1916</v>
      </c>
      <c r="J182" s="100">
        <v>5567002</v>
      </c>
      <c r="K182" s="46">
        <f t="shared" si="9"/>
        <v>9663148</v>
      </c>
      <c r="L182" s="100">
        <v>160000</v>
      </c>
      <c r="M182" s="100">
        <v>9503148</v>
      </c>
      <c r="O182" s="98" t="s">
        <v>794</v>
      </c>
      <c r="P182" s="99" t="s">
        <v>1886</v>
      </c>
      <c r="Q182" s="100">
        <v>17176601</v>
      </c>
      <c r="R182" s="46">
        <f t="shared" si="10"/>
        <v>4735451</v>
      </c>
      <c r="S182" s="100">
        <v>286100</v>
      </c>
      <c r="T182" s="100">
        <v>4449351</v>
      </c>
      <c r="V182" s="98" t="s">
        <v>800</v>
      </c>
      <c r="W182" s="99" t="s">
        <v>1888</v>
      </c>
      <c r="X182" s="100">
        <v>1802750</v>
      </c>
      <c r="Y182" s="100">
        <f t="shared" si="11"/>
        <v>2378444</v>
      </c>
      <c r="Z182" s="100">
        <v>40477</v>
      </c>
      <c r="AA182" s="100">
        <v>2337967</v>
      </c>
    </row>
    <row r="183" spans="1:27" ht="15">
      <c r="A183" s="98" t="s">
        <v>828</v>
      </c>
      <c r="B183" s="99" t="s">
        <v>1897</v>
      </c>
      <c r="C183" s="79"/>
      <c r="D183" s="46">
        <f t="shared" si="8"/>
        <v>51958</v>
      </c>
      <c r="E183" s="79"/>
      <c r="F183" s="100">
        <v>51958</v>
      </c>
      <c r="H183" s="98" t="s">
        <v>903</v>
      </c>
      <c r="I183" s="99" t="s">
        <v>1917</v>
      </c>
      <c r="J183" s="79"/>
      <c r="K183" s="46">
        <f t="shared" si="9"/>
        <v>1</v>
      </c>
      <c r="L183" s="79"/>
      <c r="M183" s="100">
        <v>1</v>
      </c>
      <c r="O183" s="98" t="s">
        <v>797</v>
      </c>
      <c r="P183" s="99" t="s">
        <v>1887</v>
      </c>
      <c r="Q183" s="100">
        <v>23206361</v>
      </c>
      <c r="R183" s="46">
        <f t="shared" si="10"/>
        <v>4891107</v>
      </c>
      <c r="S183" s="79"/>
      <c r="T183" s="100">
        <v>4891107</v>
      </c>
      <c r="V183" s="98" t="s">
        <v>803</v>
      </c>
      <c r="W183" s="99" t="s">
        <v>1889</v>
      </c>
      <c r="X183" s="100">
        <v>143300</v>
      </c>
      <c r="Y183" s="100">
        <f t="shared" si="11"/>
        <v>324098</v>
      </c>
      <c r="Z183" s="79"/>
      <c r="AA183" s="100">
        <v>324098</v>
      </c>
    </row>
    <row r="184" spans="1:27" ht="15">
      <c r="A184" s="98" t="s">
        <v>831</v>
      </c>
      <c r="B184" s="99" t="s">
        <v>2217</v>
      </c>
      <c r="C184" s="79"/>
      <c r="D184" s="46">
        <f t="shared" si="8"/>
        <v>63812</v>
      </c>
      <c r="E184" s="100">
        <v>21050</v>
      </c>
      <c r="F184" s="100">
        <v>42762</v>
      </c>
      <c r="H184" s="98" t="s">
        <v>906</v>
      </c>
      <c r="I184" s="99" t="s">
        <v>1918</v>
      </c>
      <c r="J184" s="100">
        <v>4000</v>
      </c>
      <c r="K184" s="46">
        <f t="shared" si="9"/>
        <v>604075</v>
      </c>
      <c r="L184" s="100">
        <v>350000</v>
      </c>
      <c r="M184" s="100">
        <v>254075</v>
      </c>
      <c r="O184" s="98" t="s">
        <v>800</v>
      </c>
      <c r="P184" s="99" t="s">
        <v>1888</v>
      </c>
      <c r="Q184" s="100">
        <v>2417700</v>
      </c>
      <c r="R184" s="46">
        <f t="shared" si="10"/>
        <v>5311363</v>
      </c>
      <c r="S184" s="100">
        <v>2023685</v>
      </c>
      <c r="T184" s="100">
        <v>3287678</v>
      </c>
      <c r="V184" s="98" t="s">
        <v>806</v>
      </c>
      <c r="W184" s="99" t="s">
        <v>1890</v>
      </c>
      <c r="X184" s="79"/>
      <c r="Y184" s="100">
        <f t="shared" si="11"/>
        <v>41601</v>
      </c>
      <c r="Z184" s="79"/>
      <c r="AA184" s="100">
        <v>41601</v>
      </c>
    </row>
    <row r="185" spans="1:27" ht="15">
      <c r="A185" s="98" t="s">
        <v>834</v>
      </c>
      <c r="B185" s="99" t="s">
        <v>1898</v>
      </c>
      <c r="C185" s="79"/>
      <c r="D185" s="46">
        <f t="shared" si="8"/>
        <v>7000</v>
      </c>
      <c r="E185" s="79"/>
      <c r="F185" s="100">
        <v>7000</v>
      </c>
      <c r="H185" s="98" t="s">
        <v>908</v>
      </c>
      <c r="I185" s="99" t="s">
        <v>2311</v>
      </c>
      <c r="J185" s="79"/>
      <c r="K185" s="46">
        <f t="shared" si="9"/>
        <v>129775</v>
      </c>
      <c r="L185" s="79"/>
      <c r="M185" s="100">
        <v>129775</v>
      </c>
      <c r="O185" s="98" t="s">
        <v>803</v>
      </c>
      <c r="P185" s="99" t="s">
        <v>1889</v>
      </c>
      <c r="Q185" s="100">
        <v>3129430</v>
      </c>
      <c r="R185" s="46">
        <f t="shared" si="10"/>
        <v>1252705</v>
      </c>
      <c r="S185" s="100">
        <v>607601</v>
      </c>
      <c r="T185" s="100">
        <v>645104</v>
      </c>
      <c r="V185" s="98" t="s">
        <v>809</v>
      </c>
      <c r="W185" s="99" t="s">
        <v>1891</v>
      </c>
      <c r="X185" s="100">
        <v>415500</v>
      </c>
      <c r="Y185" s="100">
        <f t="shared" si="11"/>
        <v>2557677</v>
      </c>
      <c r="Z185" s="79"/>
      <c r="AA185" s="100">
        <v>2557677</v>
      </c>
    </row>
    <row r="186" spans="1:27" ht="15">
      <c r="A186" s="98" t="s">
        <v>837</v>
      </c>
      <c r="B186" s="99" t="s">
        <v>1899</v>
      </c>
      <c r="C186" s="79"/>
      <c r="D186" s="46">
        <f t="shared" si="8"/>
        <v>1850</v>
      </c>
      <c r="E186" s="79"/>
      <c r="F186" s="100">
        <v>1850</v>
      </c>
      <c r="H186" s="98" t="s">
        <v>911</v>
      </c>
      <c r="I186" s="99" t="s">
        <v>1919</v>
      </c>
      <c r="J186" s="79"/>
      <c r="K186" s="46">
        <f t="shared" si="9"/>
        <v>401225</v>
      </c>
      <c r="L186" s="79"/>
      <c r="M186" s="100">
        <v>401225</v>
      </c>
      <c r="O186" s="98" t="s">
        <v>806</v>
      </c>
      <c r="P186" s="99" t="s">
        <v>1890</v>
      </c>
      <c r="Q186" s="100">
        <v>310211</v>
      </c>
      <c r="R186" s="46">
        <f t="shared" si="10"/>
        <v>884869</v>
      </c>
      <c r="S186" s="100">
        <v>26800</v>
      </c>
      <c r="T186" s="100">
        <v>858069</v>
      </c>
      <c r="V186" s="98" t="s">
        <v>812</v>
      </c>
      <c r="W186" s="99" t="s">
        <v>1892</v>
      </c>
      <c r="X186" s="79"/>
      <c r="Y186" s="100">
        <f t="shared" si="11"/>
        <v>574058</v>
      </c>
      <c r="Z186" s="79"/>
      <c r="AA186" s="100">
        <v>574058</v>
      </c>
    </row>
    <row r="187" spans="1:27" ht="15">
      <c r="A187" s="98" t="s">
        <v>840</v>
      </c>
      <c r="B187" s="99" t="s">
        <v>1900</v>
      </c>
      <c r="C187" s="79"/>
      <c r="D187" s="46">
        <f t="shared" si="8"/>
        <v>106283</v>
      </c>
      <c r="E187" s="100">
        <v>16328</v>
      </c>
      <c r="F187" s="100">
        <v>89955</v>
      </c>
      <c r="H187" s="98" t="s">
        <v>914</v>
      </c>
      <c r="I187" s="99" t="s">
        <v>1920</v>
      </c>
      <c r="J187" s="100">
        <v>308900</v>
      </c>
      <c r="K187" s="46">
        <f t="shared" si="9"/>
        <v>627138</v>
      </c>
      <c r="L187" s="79"/>
      <c r="M187" s="100">
        <v>627138</v>
      </c>
      <c r="O187" s="98" t="s">
        <v>809</v>
      </c>
      <c r="P187" s="99" t="s">
        <v>1891</v>
      </c>
      <c r="Q187" s="100">
        <v>1285450</v>
      </c>
      <c r="R187" s="46">
        <f t="shared" si="10"/>
        <v>2502457</v>
      </c>
      <c r="S187" s="79"/>
      <c r="T187" s="100">
        <v>2502457</v>
      </c>
      <c r="V187" s="98" t="s">
        <v>815</v>
      </c>
      <c r="W187" s="99" t="s">
        <v>1893</v>
      </c>
      <c r="X187" s="100">
        <v>369528</v>
      </c>
      <c r="Y187" s="100">
        <f t="shared" si="11"/>
        <v>354851</v>
      </c>
      <c r="Z187" s="100">
        <v>36600</v>
      </c>
      <c r="AA187" s="100">
        <v>318251</v>
      </c>
    </row>
    <row r="188" spans="1:27" ht="15">
      <c r="A188" s="98" t="s">
        <v>843</v>
      </c>
      <c r="B188" s="99" t="s">
        <v>1901</v>
      </c>
      <c r="C188" s="79"/>
      <c r="D188" s="46">
        <f t="shared" si="8"/>
        <v>52420</v>
      </c>
      <c r="E188" s="79"/>
      <c r="F188" s="100">
        <v>52420</v>
      </c>
      <c r="H188" s="98" t="s">
        <v>917</v>
      </c>
      <c r="I188" s="99" t="s">
        <v>1921</v>
      </c>
      <c r="J188" s="79"/>
      <c r="K188" s="46">
        <f t="shared" si="9"/>
        <v>29395</v>
      </c>
      <c r="L188" s="79"/>
      <c r="M188" s="100">
        <v>29395</v>
      </c>
      <c r="O188" s="98" t="s">
        <v>812</v>
      </c>
      <c r="P188" s="99" t="s">
        <v>1892</v>
      </c>
      <c r="Q188" s="100">
        <v>4099202</v>
      </c>
      <c r="R188" s="46">
        <f t="shared" si="10"/>
        <v>2426412</v>
      </c>
      <c r="S188" s="100">
        <v>229250</v>
      </c>
      <c r="T188" s="100">
        <v>2197162</v>
      </c>
      <c r="V188" s="98" t="s">
        <v>819</v>
      </c>
      <c r="W188" s="99" t="s">
        <v>1894</v>
      </c>
      <c r="X188" s="79"/>
      <c r="Y188" s="100">
        <f t="shared" si="11"/>
        <v>3560317</v>
      </c>
      <c r="Z188" s="79"/>
      <c r="AA188" s="100">
        <v>3560317</v>
      </c>
    </row>
    <row r="189" spans="1:27" ht="15">
      <c r="A189" s="98" t="s">
        <v>846</v>
      </c>
      <c r="B189" s="99" t="s">
        <v>1902</v>
      </c>
      <c r="C189" s="79"/>
      <c r="D189" s="46">
        <f t="shared" si="8"/>
        <v>573142</v>
      </c>
      <c r="E189" s="100">
        <v>72000</v>
      </c>
      <c r="F189" s="100">
        <v>501142</v>
      </c>
      <c r="H189" s="98" t="s">
        <v>920</v>
      </c>
      <c r="I189" s="99" t="s">
        <v>1922</v>
      </c>
      <c r="J189" s="100">
        <v>942100</v>
      </c>
      <c r="K189" s="46">
        <f t="shared" si="9"/>
        <v>257052</v>
      </c>
      <c r="L189" s="79"/>
      <c r="M189" s="100">
        <v>257052</v>
      </c>
      <c r="O189" s="98" t="s">
        <v>815</v>
      </c>
      <c r="P189" s="99" t="s">
        <v>1893</v>
      </c>
      <c r="Q189" s="100">
        <v>16000</v>
      </c>
      <c r="R189" s="46">
        <f t="shared" si="10"/>
        <v>289210</v>
      </c>
      <c r="S189" s="100">
        <v>53750</v>
      </c>
      <c r="T189" s="100">
        <v>235460</v>
      </c>
      <c r="V189" s="98" t="s">
        <v>822</v>
      </c>
      <c r="W189" s="99" t="s">
        <v>1895</v>
      </c>
      <c r="X189" s="100">
        <v>46163</v>
      </c>
      <c r="Y189" s="100">
        <f t="shared" si="11"/>
        <v>431110</v>
      </c>
      <c r="Z189" s="100">
        <v>62200</v>
      </c>
      <c r="AA189" s="100">
        <v>368910</v>
      </c>
    </row>
    <row r="190" spans="1:27" ht="15">
      <c r="A190" s="98" t="s">
        <v>852</v>
      </c>
      <c r="B190" s="99" t="s">
        <v>1904</v>
      </c>
      <c r="C190" s="79"/>
      <c r="D190" s="46">
        <f t="shared" si="8"/>
        <v>15925</v>
      </c>
      <c r="E190" s="79"/>
      <c r="F190" s="100">
        <v>15925</v>
      </c>
      <c r="H190" s="98" t="s">
        <v>923</v>
      </c>
      <c r="I190" s="99" t="s">
        <v>1923</v>
      </c>
      <c r="J190" s="100">
        <v>4200000</v>
      </c>
      <c r="K190" s="46">
        <f t="shared" si="9"/>
        <v>864811</v>
      </c>
      <c r="L190" s="100">
        <v>1500</v>
      </c>
      <c r="M190" s="100">
        <v>863311</v>
      </c>
      <c r="O190" s="98" t="s">
        <v>819</v>
      </c>
      <c r="P190" s="99" t="s">
        <v>1894</v>
      </c>
      <c r="Q190" s="79"/>
      <c r="R190" s="46">
        <f t="shared" si="10"/>
        <v>4659415</v>
      </c>
      <c r="S190" s="79"/>
      <c r="T190" s="100">
        <v>4659415</v>
      </c>
      <c r="V190" s="98" t="s">
        <v>825</v>
      </c>
      <c r="W190" s="99" t="s">
        <v>1896</v>
      </c>
      <c r="X190" s="100">
        <v>1178285</v>
      </c>
      <c r="Y190" s="100">
        <f t="shared" si="11"/>
        <v>673502</v>
      </c>
      <c r="Z190" s="79"/>
      <c r="AA190" s="100">
        <v>673502</v>
      </c>
    </row>
    <row r="191" spans="1:27" ht="15">
      <c r="A191" s="98" t="s">
        <v>855</v>
      </c>
      <c r="B191" s="99" t="s">
        <v>1905</v>
      </c>
      <c r="C191" s="79"/>
      <c r="D191" s="46">
        <f t="shared" si="8"/>
        <v>83430</v>
      </c>
      <c r="E191" s="100">
        <v>8900</v>
      </c>
      <c r="F191" s="100">
        <v>74530</v>
      </c>
      <c r="H191" s="98" t="s">
        <v>927</v>
      </c>
      <c r="I191" s="99" t="s">
        <v>1924</v>
      </c>
      <c r="J191" s="100">
        <v>285200</v>
      </c>
      <c r="K191" s="46">
        <f t="shared" si="9"/>
        <v>0</v>
      </c>
      <c r="L191" s="79"/>
      <c r="M191" s="100">
        <v>0</v>
      </c>
      <c r="O191" s="98" t="s">
        <v>822</v>
      </c>
      <c r="P191" s="99" t="s">
        <v>1895</v>
      </c>
      <c r="Q191" s="100">
        <v>30030</v>
      </c>
      <c r="R191" s="46">
        <f t="shared" si="10"/>
        <v>1062176</v>
      </c>
      <c r="S191" s="100">
        <v>235450</v>
      </c>
      <c r="T191" s="100">
        <v>826726</v>
      </c>
      <c r="V191" s="98" t="s">
        <v>828</v>
      </c>
      <c r="W191" s="99" t="s">
        <v>1897</v>
      </c>
      <c r="X191" s="100">
        <v>22889</v>
      </c>
      <c r="Y191" s="100">
        <f t="shared" si="11"/>
        <v>235423</v>
      </c>
      <c r="Z191" s="79"/>
      <c r="AA191" s="100">
        <v>235423</v>
      </c>
    </row>
    <row r="192" spans="1:27" ht="15">
      <c r="A192" s="98" t="s">
        <v>862</v>
      </c>
      <c r="B192" s="99" t="s">
        <v>1907</v>
      </c>
      <c r="C192" s="79"/>
      <c r="D192" s="46">
        <f t="shared" si="8"/>
        <v>493236</v>
      </c>
      <c r="E192" s="100">
        <v>9300</v>
      </c>
      <c r="F192" s="100">
        <v>483936</v>
      </c>
      <c r="H192" s="98" t="s">
        <v>930</v>
      </c>
      <c r="I192" s="99" t="s">
        <v>1925</v>
      </c>
      <c r="J192" s="79"/>
      <c r="K192" s="46">
        <f t="shared" si="9"/>
        <v>2541102</v>
      </c>
      <c r="L192" s="100">
        <v>60000</v>
      </c>
      <c r="M192" s="100">
        <v>2481102</v>
      </c>
      <c r="O192" s="98" t="s">
        <v>825</v>
      </c>
      <c r="P192" s="99" t="s">
        <v>1896</v>
      </c>
      <c r="Q192" s="100">
        <v>148607</v>
      </c>
      <c r="R192" s="46">
        <f t="shared" si="10"/>
        <v>367650</v>
      </c>
      <c r="S192" s="79"/>
      <c r="T192" s="100">
        <v>367650</v>
      </c>
      <c r="V192" s="98" t="s">
        <v>831</v>
      </c>
      <c r="W192" s="99" t="s">
        <v>2217</v>
      </c>
      <c r="X192" s="100">
        <v>49950</v>
      </c>
      <c r="Y192" s="100">
        <f t="shared" si="11"/>
        <v>586933</v>
      </c>
      <c r="Z192" s="79"/>
      <c r="AA192" s="100">
        <v>586933</v>
      </c>
    </row>
    <row r="193" spans="1:27" ht="15">
      <c r="A193" s="98" t="s">
        <v>865</v>
      </c>
      <c r="B193" s="99" t="s">
        <v>2325</v>
      </c>
      <c r="C193" s="79"/>
      <c r="D193" s="46">
        <f t="shared" si="8"/>
        <v>1774910</v>
      </c>
      <c r="E193" s="100">
        <v>235006</v>
      </c>
      <c r="F193" s="100">
        <v>1539904</v>
      </c>
      <c r="H193" s="98" t="s">
        <v>933</v>
      </c>
      <c r="I193" s="99" t="s">
        <v>1926</v>
      </c>
      <c r="J193" s="100">
        <v>1300</v>
      </c>
      <c r="K193" s="46">
        <f t="shared" si="9"/>
        <v>617100</v>
      </c>
      <c r="L193" s="100">
        <v>25000</v>
      </c>
      <c r="M193" s="100">
        <v>592100</v>
      </c>
      <c r="O193" s="98" t="s">
        <v>828</v>
      </c>
      <c r="P193" s="99" t="s">
        <v>1897</v>
      </c>
      <c r="Q193" s="79"/>
      <c r="R193" s="46">
        <f t="shared" si="10"/>
        <v>381275</v>
      </c>
      <c r="S193" s="79"/>
      <c r="T193" s="100">
        <v>381275</v>
      </c>
      <c r="V193" s="98" t="s">
        <v>834</v>
      </c>
      <c r="W193" s="99" t="s">
        <v>1898</v>
      </c>
      <c r="X193" s="79"/>
      <c r="Y193" s="100">
        <f t="shared" si="11"/>
        <v>148830</v>
      </c>
      <c r="Z193" s="100">
        <v>18500</v>
      </c>
      <c r="AA193" s="100">
        <v>130330</v>
      </c>
    </row>
    <row r="194" spans="1:27" ht="15">
      <c r="A194" s="98" t="s">
        <v>868</v>
      </c>
      <c r="B194" s="99" t="s">
        <v>1908</v>
      </c>
      <c r="C194" s="79"/>
      <c r="D194" s="46">
        <f t="shared" si="8"/>
        <v>562354</v>
      </c>
      <c r="E194" s="79"/>
      <c r="F194" s="100">
        <v>562354</v>
      </c>
      <c r="H194" s="98" t="s">
        <v>936</v>
      </c>
      <c r="I194" s="99" t="s">
        <v>1927</v>
      </c>
      <c r="J194" s="79"/>
      <c r="K194" s="46">
        <f t="shared" si="9"/>
        <v>327850</v>
      </c>
      <c r="L194" s="79"/>
      <c r="M194" s="100">
        <v>327850</v>
      </c>
      <c r="O194" s="98" t="s">
        <v>831</v>
      </c>
      <c r="P194" s="99" t="s">
        <v>2217</v>
      </c>
      <c r="Q194" s="79"/>
      <c r="R194" s="46">
        <f t="shared" si="10"/>
        <v>1141634</v>
      </c>
      <c r="S194" s="100">
        <v>65950</v>
      </c>
      <c r="T194" s="100">
        <v>1075684</v>
      </c>
      <c r="V194" s="98" t="s">
        <v>837</v>
      </c>
      <c r="W194" s="99" t="s">
        <v>1899</v>
      </c>
      <c r="X194" s="100">
        <v>903000</v>
      </c>
      <c r="Y194" s="100">
        <f t="shared" si="11"/>
        <v>76437</v>
      </c>
      <c r="Z194" s="79"/>
      <c r="AA194" s="100">
        <v>76437</v>
      </c>
    </row>
    <row r="195" spans="1:27" ht="15">
      <c r="A195" s="98" t="s">
        <v>871</v>
      </c>
      <c r="B195" s="99" t="s">
        <v>1909</v>
      </c>
      <c r="C195" s="79"/>
      <c r="D195" s="46">
        <f t="shared" si="8"/>
        <v>668466</v>
      </c>
      <c r="E195" s="100">
        <v>314000</v>
      </c>
      <c r="F195" s="100">
        <v>354466</v>
      </c>
      <c r="H195" s="98" t="s">
        <v>939</v>
      </c>
      <c r="I195" s="99" t="s">
        <v>1928</v>
      </c>
      <c r="J195" s="79"/>
      <c r="K195" s="46">
        <f t="shared" si="9"/>
        <v>45200</v>
      </c>
      <c r="L195" s="79"/>
      <c r="M195" s="100">
        <v>45200</v>
      </c>
      <c r="O195" s="98" t="s">
        <v>834</v>
      </c>
      <c r="P195" s="99" t="s">
        <v>1898</v>
      </c>
      <c r="Q195" s="79"/>
      <c r="R195" s="46">
        <f t="shared" si="10"/>
        <v>155177</v>
      </c>
      <c r="S195" s="100">
        <v>8000</v>
      </c>
      <c r="T195" s="100">
        <v>147177</v>
      </c>
      <c r="V195" s="98" t="s">
        <v>843</v>
      </c>
      <c r="W195" s="99" t="s">
        <v>1901</v>
      </c>
      <c r="X195" s="100">
        <v>84602</v>
      </c>
      <c r="Y195" s="100">
        <f t="shared" si="11"/>
        <v>974294</v>
      </c>
      <c r="Z195" s="100">
        <v>3000</v>
      </c>
      <c r="AA195" s="100">
        <v>971294</v>
      </c>
    </row>
    <row r="196" spans="1:27" ht="15">
      <c r="A196" s="98" t="s">
        <v>874</v>
      </c>
      <c r="B196" s="99" t="s">
        <v>1910</v>
      </c>
      <c r="C196" s="79"/>
      <c r="D196" s="46">
        <f t="shared" si="8"/>
        <v>2737075</v>
      </c>
      <c r="E196" s="100">
        <v>23375</v>
      </c>
      <c r="F196" s="100">
        <v>2713700</v>
      </c>
      <c r="H196" s="98" t="s">
        <v>942</v>
      </c>
      <c r="I196" s="99" t="s">
        <v>1929</v>
      </c>
      <c r="J196" s="100">
        <v>0</v>
      </c>
      <c r="K196" s="46">
        <f t="shared" si="9"/>
        <v>137999</v>
      </c>
      <c r="L196" s="79"/>
      <c r="M196" s="100">
        <v>137999</v>
      </c>
      <c r="O196" s="98" t="s">
        <v>837</v>
      </c>
      <c r="P196" s="99" t="s">
        <v>1899</v>
      </c>
      <c r="Q196" s="100">
        <v>226100</v>
      </c>
      <c r="R196" s="46">
        <f t="shared" si="10"/>
        <v>737559</v>
      </c>
      <c r="S196" s="100">
        <v>56300</v>
      </c>
      <c r="T196" s="100">
        <v>681259</v>
      </c>
      <c r="V196" s="98" t="s">
        <v>846</v>
      </c>
      <c r="W196" s="99" t="s">
        <v>1902</v>
      </c>
      <c r="X196" s="100">
        <v>921198</v>
      </c>
      <c r="Y196" s="100">
        <f t="shared" si="11"/>
        <v>15554685</v>
      </c>
      <c r="Z196" s="100">
        <v>53100</v>
      </c>
      <c r="AA196" s="100">
        <v>15501585</v>
      </c>
    </row>
    <row r="197" spans="1:27" ht="15">
      <c r="A197" s="98" t="s">
        <v>877</v>
      </c>
      <c r="B197" s="99" t="s">
        <v>1911</v>
      </c>
      <c r="C197" s="79"/>
      <c r="D197" s="46">
        <f t="shared" si="8"/>
        <v>62456</v>
      </c>
      <c r="E197" s="79"/>
      <c r="F197" s="100">
        <v>62456</v>
      </c>
      <c r="H197" s="98" t="s">
        <v>945</v>
      </c>
      <c r="I197" s="99" t="s">
        <v>1898</v>
      </c>
      <c r="J197" s="79"/>
      <c r="K197" s="46">
        <f t="shared" si="9"/>
        <v>15738</v>
      </c>
      <c r="L197" s="79"/>
      <c r="M197" s="100">
        <v>15738</v>
      </c>
      <c r="O197" s="98" t="s">
        <v>840</v>
      </c>
      <c r="P197" s="99" t="s">
        <v>1900</v>
      </c>
      <c r="Q197" s="100">
        <v>731000</v>
      </c>
      <c r="R197" s="46">
        <f t="shared" si="10"/>
        <v>730701</v>
      </c>
      <c r="S197" s="100">
        <v>235017</v>
      </c>
      <c r="T197" s="100">
        <v>495684</v>
      </c>
      <c r="V197" s="98" t="s">
        <v>849</v>
      </c>
      <c r="W197" s="99" t="s">
        <v>1903</v>
      </c>
      <c r="X197" s="79"/>
      <c r="Y197" s="100">
        <f t="shared" si="11"/>
        <v>37699</v>
      </c>
      <c r="Z197" s="79"/>
      <c r="AA197" s="100">
        <v>37699</v>
      </c>
    </row>
    <row r="198" spans="1:27" ht="15">
      <c r="A198" s="98" t="s">
        <v>880</v>
      </c>
      <c r="B198" s="99" t="s">
        <v>1912</v>
      </c>
      <c r="C198" s="79"/>
      <c r="D198" s="46">
        <f t="shared" si="8"/>
        <v>198163</v>
      </c>
      <c r="E198" s="79"/>
      <c r="F198" s="100">
        <v>198163</v>
      </c>
      <c r="H198" s="98" t="s">
        <v>947</v>
      </c>
      <c r="I198" s="99" t="s">
        <v>1930</v>
      </c>
      <c r="J198" s="100">
        <v>2147000</v>
      </c>
      <c r="K198" s="46">
        <f t="shared" si="9"/>
        <v>438762</v>
      </c>
      <c r="L198" s="100">
        <v>69500</v>
      </c>
      <c r="M198" s="100">
        <v>369262</v>
      </c>
      <c r="O198" s="98" t="s">
        <v>843</v>
      </c>
      <c r="P198" s="99" t="s">
        <v>1901</v>
      </c>
      <c r="Q198" s="100">
        <v>101400</v>
      </c>
      <c r="R198" s="46">
        <f t="shared" si="10"/>
        <v>679916</v>
      </c>
      <c r="S198" s="100">
        <v>51600</v>
      </c>
      <c r="T198" s="100">
        <v>628316</v>
      </c>
      <c r="V198" s="98" t="s">
        <v>852</v>
      </c>
      <c r="W198" s="99" t="s">
        <v>1904</v>
      </c>
      <c r="X198" s="100">
        <v>94500</v>
      </c>
      <c r="Y198" s="100">
        <f t="shared" si="11"/>
        <v>220514</v>
      </c>
      <c r="Z198" s="79"/>
      <c r="AA198" s="100">
        <v>220514</v>
      </c>
    </row>
    <row r="199" spans="1:27" ht="15">
      <c r="A199" s="98" t="s">
        <v>882</v>
      </c>
      <c r="B199" s="99" t="s">
        <v>2326</v>
      </c>
      <c r="C199" s="79"/>
      <c r="D199" s="46">
        <f aca="true" t="shared" si="12" ref="D199:D262">E199+F199</f>
        <v>997966</v>
      </c>
      <c r="E199" s="100">
        <v>484400</v>
      </c>
      <c r="F199" s="100">
        <v>513566</v>
      </c>
      <c r="H199" s="98" t="s">
        <v>950</v>
      </c>
      <c r="I199" s="99" t="s">
        <v>2312</v>
      </c>
      <c r="J199" s="100">
        <v>15000</v>
      </c>
      <c r="K199" s="46">
        <f aca="true" t="shared" si="13" ref="K199:K262">L199+M199</f>
        <v>456804</v>
      </c>
      <c r="L199" s="79"/>
      <c r="M199" s="100">
        <v>456804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2414539</v>
      </c>
      <c r="S199" s="100">
        <v>86800</v>
      </c>
      <c r="T199" s="100">
        <v>2327739</v>
      </c>
      <c r="V199" s="98" t="s">
        <v>855</v>
      </c>
      <c r="W199" s="99" t="s">
        <v>1905</v>
      </c>
      <c r="X199" s="100">
        <v>1164054</v>
      </c>
      <c r="Y199" s="100">
        <f aca="true" t="shared" si="15" ref="Y199:Y262">Z199+AA199</f>
        <v>1223185</v>
      </c>
      <c r="Z199" s="79"/>
      <c r="AA199" s="100">
        <v>1223185</v>
      </c>
    </row>
    <row r="200" spans="1:27" ht="15">
      <c r="A200" s="98" t="s">
        <v>885</v>
      </c>
      <c r="B200" s="99" t="s">
        <v>2327</v>
      </c>
      <c r="C200" s="79"/>
      <c r="D200" s="46">
        <f t="shared" si="12"/>
        <v>1125306</v>
      </c>
      <c r="E200" s="79"/>
      <c r="F200" s="100">
        <v>1125306</v>
      </c>
      <c r="H200" s="98" t="s">
        <v>956</v>
      </c>
      <c r="I200" s="99" t="s">
        <v>1932</v>
      </c>
      <c r="J200" s="100">
        <v>22500</v>
      </c>
      <c r="K200" s="46">
        <f t="shared" si="13"/>
        <v>356797</v>
      </c>
      <c r="L200" s="79"/>
      <c r="M200" s="100">
        <v>356797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858</v>
      </c>
      <c r="W200" s="99" t="s">
        <v>1906</v>
      </c>
      <c r="X200" s="100">
        <v>33321250</v>
      </c>
      <c r="Y200" s="100">
        <f t="shared" si="15"/>
        <v>7531605</v>
      </c>
      <c r="Z200" s="100">
        <v>3665874</v>
      </c>
      <c r="AA200" s="100">
        <v>3865731</v>
      </c>
    </row>
    <row r="201" spans="1:27" ht="15">
      <c r="A201" s="98" t="s">
        <v>888</v>
      </c>
      <c r="B201" s="99" t="s">
        <v>1913</v>
      </c>
      <c r="C201" s="79"/>
      <c r="D201" s="46">
        <f t="shared" si="12"/>
        <v>2104798</v>
      </c>
      <c r="E201" s="100">
        <v>904000</v>
      </c>
      <c r="F201" s="100">
        <v>1200798</v>
      </c>
      <c r="H201" s="98" t="s">
        <v>965</v>
      </c>
      <c r="I201" s="99" t="s">
        <v>1935</v>
      </c>
      <c r="J201" s="79"/>
      <c r="K201" s="46">
        <f t="shared" si="13"/>
        <v>40000</v>
      </c>
      <c r="L201" s="79"/>
      <c r="M201" s="100">
        <v>40000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100">
        <f t="shared" si="15"/>
        <v>13086358</v>
      </c>
      <c r="Z201" s="79"/>
      <c r="AA201" s="100">
        <v>13086358</v>
      </c>
    </row>
    <row r="202" spans="1:27" ht="15">
      <c r="A202" s="98" t="s">
        <v>891</v>
      </c>
      <c r="B202" s="99" t="s">
        <v>1914</v>
      </c>
      <c r="C202" s="100">
        <v>399800</v>
      </c>
      <c r="D202" s="46">
        <f t="shared" si="12"/>
        <v>1595920</v>
      </c>
      <c r="E202" s="100">
        <v>415615</v>
      </c>
      <c r="F202" s="100">
        <v>1180305</v>
      </c>
      <c r="H202" s="98" t="s">
        <v>968</v>
      </c>
      <c r="I202" s="99" t="s">
        <v>1936</v>
      </c>
      <c r="J202" s="100">
        <v>17600</v>
      </c>
      <c r="K202" s="46">
        <f t="shared" si="13"/>
        <v>37581</v>
      </c>
      <c r="L202" s="79"/>
      <c r="M202" s="100">
        <v>37581</v>
      </c>
      <c r="O202" s="98" t="s">
        <v>855</v>
      </c>
      <c r="P202" s="99" t="s">
        <v>1905</v>
      </c>
      <c r="Q202" s="79"/>
      <c r="R202" s="46">
        <f t="shared" si="14"/>
        <v>1504679</v>
      </c>
      <c r="S202" s="100">
        <v>66870</v>
      </c>
      <c r="T202" s="100">
        <v>1437809</v>
      </c>
      <c r="V202" s="98" t="s">
        <v>865</v>
      </c>
      <c r="W202" s="99" t="s">
        <v>2325</v>
      </c>
      <c r="X202" s="79"/>
      <c r="Y202" s="100">
        <f t="shared" si="15"/>
        <v>4253687</v>
      </c>
      <c r="Z202" s="100">
        <v>987685</v>
      </c>
      <c r="AA202" s="100">
        <v>3266002</v>
      </c>
    </row>
    <row r="203" spans="1:27" ht="15">
      <c r="A203" s="98" t="s">
        <v>894</v>
      </c>
      <c r="B203" s="99" t="s">
        <v>2234</v>
      </c>
      <c r="C203" s="100">
        <v>1949000</v>
      </c>
      <c r="D203" s="46">
        <f t="shared" si="12"/>
        <v>3070380</v>
      </c>
      <c r="E203" s="100">
        <v>2207575</v>
      </c>
      <c r="F203" s="100">
        <v>862805</v>
      </c>
      <c r="H203" s="98" t="s">
        <v>971</v>
      </c>
      <c r="I203" s="99" t="s">
        <v>1937</v>
      </c>
      <c r="J203" s="79"/>
      <c r="K203" s="46">
        <f t="shared" si="13"/>
        <v>7100</v>
      </c>
      <c r="L203" s="79"/>
      <c r="M203" s="100">
        <v>7100</v>
      </c>
      <c r="O203" s="98" t="s">
        <v>858</v>
      </c>
      <c r="P203" s="99" t="s">
        <v>1906</v>
      </c>
      <c r="Q203" s="100">
        <v>121700</v>
      </c>
      <c r="R203" s="46">
        <f t="shared" si="14"/>
        <v>54580</v>
      </c>
      <c r="S203" s="79"/>
      <c r="T203" s="100">
        <v>54580</v>
      </c>
      <c r="V203" s="98" t="s">
        <v>868</v>
      </c>
      <c r="W203" s="99" t="s">
        <v>1908</v>
      </c>
      <c r="X203" s="79"/>
      <c r="Y203" s="100">
        <f t="shared" si="15"/>
        <v>3510429</v>
      </c>
      <c r="Z203" s="79"/>
      <c r="AA203" s="100">
        <v>3510429</v>
      </c>
    </row>
    <row r="204" spans="1:27" ht="15">
      <c r="A204" s="98" t="s">
        <v>897</v>
      </c>
      <c r="B204" s="99" t="s">
        <v>1915</v>
      </c>
      <c r="C204" s="79"/>
      <c r="D204" s="46">
        <f t="shared" si="12"/>
        <v>552235</v>
      </c>
      <c r="E204" s="79"/>
      <c r="F204" s="100">
        <v>552235</v>
      </c>
      <c r="H204" s="98" t="s">
        <v>974</v>
      </c>
      <c r="I204" s="99" t="s">
        <v>2218</v>
      </c>
      <c r="J204" s="79"/>
      <c r="K204" s="46">
        <f t="shared" si="13"/>
        <v>96414</v>
      </c>
      <c r="L204" s="79"/>
      <c r="M204" s="100">
        <v>96414</v>
      </c>
      <c r="O204" s="98" t="s">
        <v>862</v>
      </c>
      <c r="P204" s="99" t="s">
        <v>1907</v>
      </c>
      <c r="Q204" s="100">
        <v>408800</v>
      </c>
      <c r="R204" s="46">
        <f t="shared" si="14"/>
        <v>15213904</v>
      </c>
      <c r="S204" s="100">
        <v>9013603</v>
      </c>
      <c r="T204" s="100">
        <v>6200301</v>
      </c>
      <c r="V204" s="98" t="s">
        <v>871</v>
      </c>
      <c r="W204" s="99" t="s">
        <v>1909</v>
      </c>
      <c r="X204" s="79"/>
      <c r="Y204" s="100">
        <f t="shared" si="15"/>
        <v>179100</v>
      </c>
      <c r="Z204" s="79"/>
      <c r="AA204" s="100">
        <v>179100</v>
      </c>
    </row>
    <row r="205" spans="1:27" ht="15">
      <c r="A205" s="98" t="s">
        <v>900</v>
      </c>
      <c r="B205" s="99" t="s">
        <v>1916</v>
      </c>
      <c r="C205" s="100">
        <v>665652</v>
      </c>
      <c r="D205" s="46">
        <f t="shared" si="12"/>
        <v>3730335</v>
      </c>
      <c r="E205" s="79"/>
      <c r="F205" s="100">
        <v>3730335</v>
      </c>
      <c r="H205" s="98" t="s">
        <v>977</v>
      </c>
      <c r="I205" s="99" t="s">
        <v>1814</v>
      </c>
      <c r="J205" s="100">
        <v>273307</v>
      </c>
      <c r="K205" s="46">
        <f t="shared" si="13"/>
        <v>2413618</v>
      </c>
      <c r="L205" s="79"/>
      <c r="M205" s="100">
        <v>2413618</v>
      </c>
      <c r="O205" s="98" t="s">
        <v>865</v>
      </c>
      <c r="P205" s="99" t="s">
        <v>2325</v>
      </c>
      <c r="Q205" s="100">
        <v>15100</v>
      </c>
      <c r="R205" s="46">
        <f t="shared" si="14"/>
        <v>15901999</v>
      </c>
      <c r="S205" s="100">
        <v>1716519</v>
      </c>
      <c r="T205" s="100">
        <v>14185480</v>
      </c>
      <c r="V205" s="98" t="s">
        <v>874</v>
      </c>
      <c r="W205" s="99" t="s">
        <v>1910</v>
      </c>
      <c r="X205" s="100">
        <v>1269700</v>
      </c>
      <c r="Y205" s="100">
        <f t="shared" si="15"/>
        <v>2870940</v>
      </c>
      <c r="Z205" s="79"/>
      <c r="AA205" s="100">
        <v>2870940</v>
      </c>
    </row>
    <row r="206" spans="1:27" ht="15">
      <c r="A206" s="98" t="s">
        <v>903</v>
      </c>
      <c r="B206" s="99" t="s">
        <v>1917</v>
      </c>
      <c r="C206" s="100">
        <v>400000</v>
      </c>
      <c r="D206" s="46">
        <f t="shared" si="12"/>
        <v>621403</v>
      </c>
      <c r="E206" s="100">
        <v>413702</v>
      </c>
      <c r="F206" s="100">
        <v>207701</v>
      </c>
      <c r="H206" s="98" t="s">
        <v>979</v>
      </c>
      <c r="I206" s="99" t="s">
        <v>1938</v>
      </c>
      <c r="J206" s="79"/>
      <c r="K206" s="46">
        <f t="shared" si="13"/>
        <v>15371</v>
      </c>
      <c r="L206" s="79"/>
      <c r="M206" s="100">
        <v>15371</v>
      </c>
      <c r="O206" s="98" t="s">
        <v>868</v>
      </c>
      <c r="P206" s="99" t="s">
        <v>1908</v>
      </c>
      <c r="Q206" s="79"/>
      <c r="R206" s="46">
        <f t="shared" si="14"/>
        <v>3351952</v>
      </c>
      <c r="S206" s="79"/>
      <c r="T206" s="100">
        <v>3351952</v>
      </c>
      <c r="V206" s="98" t="s">
        <v>880</v>
      </c>
      <c r="W206" s="99" t="s">
        <v>1912</v>
      </c>
      <c r="X206" s="79"/>
      <c r="Y206" s="100">
        <f t="shared" si="15"/>
        <v>13716481</v>
      </c>
      <c r="Z206" s="100">
        <v>1485000</v>
      </c>
      <c r="AA206" s="100">
        <v>12231481</v>
      </c>
    </row>
    <row r="207" spans="1:27" ht="15">
      <c r="A207" s="98" t="s">
        <v>906</v>
      </c>
      <c r="B207" s="99" t="s">
        <v>1918</v>
      </c>
      <c r="C207" s="100">
        <v>6515</v>
      </c>
      <c r="D207" s="46">
        <f t="shared" si="12"/>
        <v>1106603</v>
      </c>
      <c r="E207" s="100">
        <v>419995</v>
      </c>
      <c r="F207" s="100">
        <v>686608</v>
      </c>
      <c r="H207" s="98" t="s">
        <v>982</v>
      </c>
      <c r="I207" s="99" t="s">
        <v>1939</v>
      </c>
      <c r="J207" s="79"/>
      <c r="K207" s="46">
        <f t="shared" si="13"/>
        <v>640146</v>
      </c>
      <c r="L207" s="79"/>
      <c r="M207" s="100">
        <v>640146</v>
      </c>
      <c r="O207" s="98" t="s">
        <v>871</v>
      </c>
      <c r="P207" s="99" t="s">
        <v>1909</v>
      </c>
      <c r="Q207" s="100">
        <v>1080250</v>
      </c>
      <c r="R207" s="46">
        <f t="shared" si="14"/>
        <v>5390465</v>
      </c>
      <c r="S207" s="100">
        <v>1683500</v>
      </c>
      <c r="T207" s="100">
        <v>3706965</v>
      </c>
      <c r="V207" s="98" t="s">
        <v>885</v>
      </c>
      <c r="W207" s="99" t="s">
        <v>2327</v>
      </c>
      <c r="X207" s="100">
        <v>4828274</v>
      </c>
      <c r="Y207" s="100">
        <f t="shared" si="15"/>
        <v>4530063</v>
      </c>
      <c r="Z207" s="100">
        <v>390000</v>
      </c>
      <c r="AA207" s="100">
        <v>4140063</v>
      </c>
    </row>
    <row r="208" spans="1:27" ht="15">
      <c r="A208" s="98" t="s">
        <v>908</v>
      </c>
      <c r="B208" s="99" t="s">
        <v>2311</v>
      </c>
      <c r="C208" s="79"/>
      <c r="D208" s="46">
        <f t="shared" si="12"/>
        <v>437370</v>
      </c>
      <c r="E208" s="79"/>
      <c r="F208" s="100">
        <v>437370</v>
      </c>
      <c r="H208" s="98" t="s">
        <v>985</v>
      </c>
      <c r="I208" s="99" t="s">
        <v>1940</v>
      </c>
      <c r="J208" s="79"/>
      <c r="K208" s="46">
        <f t="shared" si="13"/>
        <v>14900</v>
      </c>
      <c r="L208" s="79"/>
      <c r="M208" s="100">
        <v>14900</v>
      </c>
      <c r="O208" s="98" t="s">
        <v>874</v>
      </c>
      <c r="P208" s="99" t="s">
        <v>1910</v>
      </c>
      <c r="Q208" s="100">
        <v>373800</v>
      </c>
      <c r="R208" s="46">
        <f t="shared" si="14"/>
        <v>17881733</v>
      </c>
      <c r="S208" s="100">
        <v>58875</v>
      </c>
      <c r="T208" s="100">
        <v>17822858</v>
      </c>
      <c r="V208" s="98" t="s">
        <v>888</v>
      </c>
      <c r="W208" s="99" t="s">
        <v>1913</v>
      </c>
      <c r="X208" s="100">
        <v>7648002</v>
      </c>
      <c r="Y208" s="100">
        <f t="shared" si="15"/>
        <v>16460738</v>
      </c>
      <c r="Z208" s="100">
        <v>3412500</v>
      </c>
      <c r="AA208" s="100">
        <v>13048238</v>
      </c>
    </row>
    <row r="209" spans="1:27" ht="15">
      <c r="A209" s="98" t="s">
        <v>911</v>
      </c>
      <c r="B209" s="99" t="s">
        <v>1919</v>
      </c>
      <c r="C209" s="79"/>
      <c r="D209" s="46">
        <f t="shared" si="12"/>
        <v>320022</v>
      </c>
      <c r="E209" s="100">
        <v>75000</v>
      </c>
      <c r="F209" s="100">
        <v>245022</v>
      </c>
      <c r="H209" s="98" t="s">
        <v>988</v>
      </c>
      <c r="I209" s="99" t="s">
        <v>1941</v>
      </c>
      <c r="J209" s="79"/>
      <c r="K209" s="46">
        <f t="shared" si="13"/>
        <v>432515</v>
      </c>
      <c r="L209" s="79"/>
      <c r="M209" s="100">
        <v>432515</v>
      </c>
      <c r="O209" s="98" t="s">
        <v>877</v>
      </c>
      <c r="P209" s="99" t="s">
        <v>1911</v>
      </c>
      <c r="Q209" s="100">
        <v>118800</v>
      </c>
      <c r="R209" s="46">
        <f t="shared" si="14"/>
        <v>2505900</v>
      </c>
      <c r="S209" s="100">
        <v>916000</v>
      </c>
      <c r="T209" s="100">
        <v>1589900</v>
      </c>
      <c r="V209" s="98" t="s">
        <v>891</v>
      </c>
      <c r="W209" s="99" t="s">
        <v>1914</v>
      </c>
      <c r="X209" s="100">
        <v>284000</v>
      </c>
      <c r="Y209" s="100">
        <f t="shared" si="15"/>
        <v>5295753</v>
      </c>
      <c r="Z209" s="100">
        <v>375000</v>
      </c>
      <c r="AA209" s="100">
        <v>4920753</v>
      </c>
    </row>
    <row r="210" spans="1:27" ht="15">
      <c r="A210" s="98" t="s">
        <v>914</v>
      </c>
      <c r="B210" s="99" t="s">
        <v>1920</v>
      </c>
      <c r="C210" s="100">
        <v>200000</v>
      </c>
      <c r="D210" s="46">
        <f t="shared" si="12"/>
        <v>2130699</v>
      </c>
      <c r="E210" s="100">
        <v>161325</v>
      </c>
      <c r="F210" s="100">
        <v>1969374</v>
      </c>
      <c r="H210" s="98" t="s">
        <v>991</v>
      </c>
      <c r="I210" s="99" t="s">
        <v>1942</v>
      </c>
      <c r="J210" s="79"/>
      <c r="K210" s="46">
        <f t="shared" si="13"/>
        <v>16620</v>
      </c>
      <c r="L210" s="79"/>
      <c r="M210" s="100">
        <v>16620</v>
      </c>
      <c r="O210" s="98" t="s">
        <v>880</v>
      </c>
      <c r="P210" s="99" t="s">
        <v>1912</v>
      </c>
      <c r="Q210" s="100">
        <v>2774150</v>
      </c>
      <c r="R210" s="46">
        <f t="shared" si="14"/>
        <v>2767165</v>
      </c>
      <c r="S210" s="100">
        <v>852200</v>
      </c>
      <c r="T210" s="100">
        <v>1914965</v>
      </c>
      <c r="V210" s="98" t="s">
        <v>894</v>
      </c>
      <c r="W210" s="99" t="s">
        <v>2234</v>
      </c>
      <c r="X210" s="100">
        <v>6080861</v>
      </c>
      <c r="Y210" s="100">
        <f t="shared" si="15"/>
        <v>16631018</v>
      </c>
      <c r="Z210" s="79"/>
      <c r="AA210" s="100">
        <v>16631018</v>
      </c>
    </row>
    <row r="211" spans="1:27" ht="15">
      <c r="A211" s="98" t="s">
        <v>917</v>
      </c>
      <c r="B211" s="99" t="s">
        <v>1921</v>
      </c>
      <c r="C211" s="100">
        <v>27620700</v>
      </c>
      <c r="D211" s="46">
        <f t="shared" si="12"/>
        <v>532004</v>
      </c>
      <c r="E211" s="100">
        <v>193200</v>
      </c>
      <c r="F211" s="100">
        <v>338804</v>
      </c>
      <c r="H211" s="98" t="s">
        <v>994</v>
      </c>
      <c r="I211" s="99" t="s">
        <v>1943</v>
      </c>
      <c r="J211" s="100">
        <v>6501</v>
      </c>
      <c r="K211" s="46">
        <f t="shared" si="13"/>
        <v>268989</v>
      </c>
      <c r="L211" s="79"/>
      <c r="M211" s="100">
        <v>268989</v>
      </c>
      <c r="O211" s="98" t="s">
        <v>882</v>
      </c>
      <c r="P211" s="99" t="s">
        <v>2326</v>
      </c>
      <c r="Q211" s="100">
        <v>3152500</v>
      </c>
      <c r="R211" s="46">
        <f t="shared" si="14"/>
        <v>7433985</v>
      </c>
      <c r="S211" s="100">
        <v>2441461</v>
      </c>
      <c r="T211" s="100">
        <v>4992524</v>
      </c>
      <c r="V211" s="98" t="s">
        <v>897</v>
      </c>
      <c r="W211" s="99" t="s">
        <v>1915</v>
      </c>
      <c r="X211" s="100">
        <v>20337733</v>
      </c>
      <c r="Y211" s="100">
        <f t="shared" si="15"/>
        <v>8515508</v>
      </c>
      <c r="Z211" s="100">
        <v>382000</v>
      </c>
      <c r="AA211" s="100">
        <v>8133508</v>
      </c>
    </row>
    <row r="212" spans="1:27" ht="15">
      <c r="A212" s="98" t="s">
        <v>920</v>
      </c>
      <c r="B212" s="99" t="s">
        <v>1922</v>
      </c>
      <c r="C212" s="100">
        <v>22000</v>
      </c>
      <c r="D212" s="46">
        <f t="shared" si="12"/>
        <v>661085</v>
      </c>
      <c r="E212" s="100">
        <v>243800</v>
      </c>
      <c r="F212" s="100">
        <v>417285</v>
      </c>
      <c r="H212" s="98" t="s">
        <v>998</v>
      </c>
      <c r="I212" s="99" t="s">
        <v>1944</v>
      </c>
      <c r="J212" s="100">
        <v>5398572</v>
      </c>
      <c r="K212" s="46">
        <f t="shared" si="13"/>
        <v>1969099</v>
      </c>
      <c r="L212" s="79"/>
      <c r="M212" s="100">
        <v>1969099</v>
      </c>
      <c r="O212" s="98" t="s">
        <v>885</v>
      </c>
      <c r="P212" s="99" t="s">
        <v>2327</v>
      </c>
      <c r="Q212" s="79"/>
      <c r="R212" s="46">
        <f t="shared" si="14"/>
        <v>8686845</v>
      </c>
      <c r="S212" s="79"/>
      <c r="T212" s="100">
        <v>8686845</v>
      </c>
      <c r="V212" s="98" t="s">
        <v>900</v>
      </c>
      <c r="W212" s="99" t="s">
        <v>1916</v>
      </c>
      <c r="X212" s="100">
        <v>46597197</v>
      </c>
      <c r="Y212" s="100">
        <f t="shared" si="15"/>
        <v>105919067</v>
      </c>
      <c r="Z212" s="100">
        <v>14832336</v>
      </c>
      <c r="AA212" s="100">
        <v>91086731</v>
      </c>
    </row>
    <row r="213" spans="1:27" ht="15">
      <c r="A213" s="98" t="s">
        <v>923</v>
      </c>
      <c r="B213" s="99" t="s">
        <v>1923</v>
      </c>
      <c r="C213" s="100">
        <v>217201</v>
      </c>
      <c r="D213" s="46">
        <f t="shared" si="12"/>
        <v>1592786</v>
      </c>
      <c r="E213" s="100">
        <v>120601</v>
      </c>
      <c r="F213" s="100">
        <v>1472185</v>
      </c>
      <c r="H213" s="98" t="s">
        <v>1001</v>
      </c>
      <c r="I213" s="99" t="s">
        <v>2272</v>
      </c>
      <c r="J213" s="79"/>
      <c r="K213" s="46">
        <f t="shared" si="13"/>
        <v>9800</v>
      </c>
      <c r="L213" s="79"/>
      <c r="M213" s="100">
        <v>9800</v>
      </c>
      <c r="O213" s="98" t="s">
        <v>888</v>
      </c>
      <c r="P213" s="99" t="s">
        <v>1913</v>
      </c>
      <c r="Q213" s="100">
        <v>6748847</v>
      </c>
      <c r="R213" s="46">
        <f t="shared" si="14"/>
        <v>25071451</v>
      </c>
      <c r="S213" s="100">
        <v>13286179</v>
      </c>
      <c r="T213" s="100">
        <v>11785272</v>
      </c>
      <c r="V213" s="98" t="s">
        <v>903</v>
      </c>
      <c r="W213" s="99" t="s">
        <v>1917</v>
      </c>
      <c r="X213" s="79"/>
      <c r="Y213" s="100">
        <f t="shared" si="15"/>
        <v>553559</v>
      </c>
      <c r="Z213" s="79"/>
      <c r="AA213" s="100">
        <v>553559</v>
      </c>
    </row>
    <row r="214" spans="1:27" ht="15">
      <c r="A214" s="98" t="s">
        <v>927</v>
      </c>
      <c r="B214" s="99" t="s">
        <v>1924</v>
      </c>
      <c r="C214" s="79"/>
      <c r="D214" s="46">
        <f t="shared" si="12"/>
        <v>345418</v>
      </c>
      <c r="E214" s="79"/>
      <c r="F214" s="100">
        <v>345418</v>
      </c>
      <c r="H214" s="98" t="s">
        <v>1004</v>
      </c>
      <c r="I214" s="99" t="s">
        <v>1945</v>
      </c>
      <c r="J214" s="79"/>
      <c r="K214" s="46">
        <f t="shared" si="13"/>
        <v>43825</v>
      </c>
      <c r="L214" s="100">
        <v>29900</v>
      </c>
      <c r="M214" s="100">
        <v>13925</v>
      </c>
      <c r="O214" s="98" t="s">
        <v>891</v>
      </c>
      <c r="P214" s="99" t="s">
        <v>1914</v>
      </c>
      <c r="Q214" s="100">
        <v>11206666</v>
      </c>
      <c r="R214" s="46">
        <f t="shared" si="14"/>
        <v>21790660</v>
      </c>
      <c r="S214" s="100">
        <v>5199530</v>
      </c>
      <c r="T214" s="100">
        <v>16591130</v>
      </c>
      <c r="V214" s="98" t="s">
        <v>906</v>
      </c>
      <c r="W214" s="99" t="s">
        <v>1918</v>
      </c>
      <c r="X214" s="100">
        <v>52915</v>
      </c>
      <c r="Y214" s="100">
        <f t="shared" si="15"/>
        <v>11167730</v>
      </c>
      <c r="Z214" s="100">
        <v>605300</v>
      </c>
      <c r="AA214" s="100">
        <v>10562430</v>
      </c>
    </row>
    <row r="215" spans="1:27" ht="15">
      <c r="A215" s="98" t="s">
        <v>930</v>
      </c>
      <c r="B215" s="99" t="s">
        <v>1925</v>
      </c>
      <c r="C215" s="100">
        <v>225960</v>
      </c>
      <c r="D215" s="46">
        <f t="shared" si="12"/>
        <v>1245813</v>
      </c>
      <c r="E215" s="100">
        <v>37550</v>
      </c>
      <c r="F215" s="100">
        <v>1208263</v>
      </c>
      <c r="H215" s="98" t="s">
        <v>1007</v>
      </c>
      <c r="I215" s="99" t="s">
        <v>1946</v>
      </c>
      <c r="J215" s="79"/>
      <c r="K215" s="46">
        <f t="shared" si="13"/>
        <v>219200</v>
      </c>
      <c r="L215" s="79"/>
      <c r="M215" s="100">
        <v>219200</v>
      </c>
      <c r="O215" s="98" t="s">
        <v>894</v>
      </c>
      <c r="P215" s="99" t="s">
        <v>2234</v>
      </c>
      <c r="Q215" s="100">
        <v>14168203</v>
      </c>
      <c r="R215" s="46">
        <f t="shared" si="14"/>
        <v>30910795</v>
      </c>
      <c r="S215" s="100">
        <v>16270660</v>
      </c>
      <c r="T215" s="100">
        <v>14640135</v>
      </c>
      <c r="V215" s="98" t="s">
        <v>908</v>
      </c>
      <c r="W215" s="99" t="s">
        <v>2311</v>
      </c>
      <c r="X215" s="100">
        <v>181025</v>
      </c>
      <c r="Y215" s="100">
        <f t="shared" si="15"/>
        <v>2118551</v>
      </c>
      <c r="Z215" s="79"/>
      <c r="AA215" s="100">
        <v>2118551</v>
      </c>
    </row>
    <row r="216" spans="1:27" ht="15">
      <c r="A216" s="98" t="s">
        <v>933</v>
      </c>
      <c r="B216" s="99" t="s">
        <v>1926</v>
      </c>
      <c r="C216" s="100">
        <v>121000</v>
      </c>
      <c r="D216" s="46">
        <f t="shared" si="12"/>
        <v>338030</v>
      </c>
      <c r="E216" s="100">
        <v>19500</v>
      </c>
      <c r="F216" s="100">
        <v>318530</v>
      </c>
      <c r="H216" s="98" t="s">
        <v>1010</v>
      </c>
      <c r="I216" s="99" t="s">
        <v>1947</v>
      </c>
      <c r="J216" s="79"/>
      <c r="K216" s="46">
        <f t="shared" si="13"/>
        <v>1964538</v>
      </c>
      <c r="L216" s="79"/>
      <c r="M216" s="100">
        <v>1964538</v>
      </c>
      <c r="O216" s="98" t="s">
        <v>897</v>
      </c>
      <c r="P216" s="99" t="s">
        <v>1915</v>
      </c>
      <c r="Q216" s="100">
        <v>546951</v>
      </c>
      <c r="R216" s="46">
        <f t="shared" si="14"/>
        <v>27376536</v>
      </c>
      <c r="S216" s="100">
        <v>5188276</v>
      </c>
      <c r="T216" s="100">
        <v>22188260</v>
      </c>
      <c r="V216" s="98" t="s">
        <v>911</v>
      </c>
      <c r="W216" s="99" t="s">
        <v>1919</v>
      </c>
      <c r="X216" s="79"/>
      <c r="Y216" s="100">
        <f t="shared" si="15"/>
        <v>5145131</v>
      </c>
      <c r="Z216" s="79"/>
      <c r="AA216" s="100">
        <v>5145131</v>
      </c>
    </row>
    <row r="217" spans="1:27" ht="15">
      <c r="A217" s="98" t="s">
        <v>936</v>
      </c>
      <c r="B217" s="99" t="s">
        <v>1927</v>
      </c>
      <c r="C217" s="100">
        <v>123500</v>
      </c>
      <c r="D217" s="46">
        <f t="shared" si="12"/>
        <v>0</v>
      </c>
      <c r="E217" s="79"/>
      <c r="F217" s="79"/>
      <c r="H217" s="98" t="s">
        <v>1013</v>
      </c>
      <c r="I217" s="99" t="s">
        <v>1948</v>
      </c>
      <c r="J217" s="100">
        <v>0</v>
      </c>
      <c r="K217" s="46">
        <f t="shared" si="13"/>
        <v>9629612</v>
      </c>
      <c r="L217" s="79"/>
      <c r="M217" s="100">
        <v>9629612</v>
      </c>
      <c r="O217" s="98" t="s">
        <v>900</v>
      </c>
      <c r="P217" s="99" t="s">
        <v>1916</v>
      </c>
      <c r="Q217" s="100">
        <v>159367377</v>
      </c>
      <c r="R217" s="46">
        <f t="shared" si="14"/>
        <v>38873066</v>
      </c>
      <c r="S217" s="100">
        <v>421503</v>
      </c>
      <c r="T217" s="100">
        <v>38451563</v>
      </c>
      <c r="V217" s="98" t="s">
        <v>914</v>
      </c>
      <c r="W217" s="99" t="s">
        <v>1920</v>
      </c>
      <c r="X217" s="100">
        <v>11952140</v>
      </c>
      <c r="Y217" s="100">
        <f t="shared" si="15"/>
        <v>4353458</v>
      </c>
      <c r="Z217" s="100">
        <v>2476100</v>
      </c>
      <c r="AA217" s="100">
        <v>1877358</v>
      </c>
    </row>
    <row r="218" spans="1:27" ht="15">
      <c r="A218" s="98" t="s">
        <v>939</v>
      </c>
      <c r="B218" s="99" t="s">
        <v>1928</v>
      </c>
      <c r="C218" s="100">
        <v>159200</v>
      </c>
      <c r="D218" s="46">
        <f t="shared" si="12"/>
        <v>447397</v>
      </c>
      <c r="E218" s="100">
        <v>116802</v>
      </c>
      <c r="F218" s="100">
        <v>330595</v>
      </c>
      <c r="H218" s="98" t="s">
        <v>1016</v>
      </c>
      <c r="I218" s="99" t="s">
        <v>1949</v>
      </c>
      <c r="J218" s="79"/>
      <c r="K218" s="46">
        <f t="shared" si="13"/>
        <v>204183</v>
      </c>
      <c r="L218" s="79"/>
      <c r="M218" s="100">
        <v>204183</v>
      </c>
      <c r="O218" s="98" t="s">
        <v>903</v>
      </c>
      <c r="P218" s="99" t="s">
        <v>1917</v>
      </c>
      <c r="Q218" s="100">
        <v>2136651</v>
      </c>
      <c r="R218" s="46">
        <f t="shared" si="14"/>
        <v>4818103</v>
      </c>
      <c r="S218" s="100">
        <v>2173053</v>
      </c>
      <c r="T218" s="100">
        <v>2645050</v>
      </c>
      <c r="V218" s="98" t="s">
        <v>917</v>
      </c>
      <c r="W218" s="99" t="s">
        <v>1921</v>
      </c>
      <c r="X218" s="100">
        <v>33535</v>
      </c>
      <c r="Y218" s="100">
        <f t="shared" si="15"/>
        <v>4403839</v>
      </c>
      <c r="Z218" s="100">
        <v>2526500</v>
      </c>
      <c r="AA218" s="100">
        <v>1877339</v>
      </c>
    </row>
    <row r="219" spans="1:27" ht="15">
      <c r="A219" s="98" t="s">
        <v>942</v>
      </c>
      <c r="B219" s="99" t="s">
        <v>1929</v>
      </c>
      <c r="C219" s="100">
        <v>555500</v>
      </c>
      <c r="D219" s="46">
        <f t="shared" si="12"/>
        <v>779264</v>
      </c>
      <c r="E219" s="100">
        <v>27800</v>
      </c>
      <c r="F219" s="100">
        <v>751464</v>
      </c>
      <c r="H219" s="98" t="s">
        <v>1019</v>
      </c>
      <c r="I219" s="99" t="s">
        <v>1950</v>
      </c>
      <c r="J219" s="79"/>
      <c r="K219" s="46">
        <f t="shared" si="13"/>
        <v>1614343</v>
      </c>
      <c r="L219" s="79"/>
      <c r="M219" s="100">
        <v>1614343</v>
      </c>
      <c r="O219" s="98" t="s">
        <v>906</v>
      </c>
      <c r="P219" s="99" t="s">
        <v>1918</v>
      </c>
      <c r="Q219" s="100">
        <v>750515</v>
      </c>
      <c r="R219" s="46">
        <f t="shared" si="14"/>
        <v>9200125</v>
      </c>
      <c r="S219" s="100">
        <v>2963808</v>
      </c>
      <c r="T219" s="100">
        <v>6236317</v>
      </c>
      <c r="V219" s="98" t="s">
        <v>920</v>
      </c>
      <c r="W219" s="99" t="s">
        <v>1922</v>
      </c>
      <c r="X219" s="100">
        <v>1756650</v>
      </c>
      <c r="Y219" s="100">
        <f t="shared" si="15"/>
        <v>10307450</v>
      </c>
      <c r="Z219" s="100">
        <v>5950000</v>
      </c>
      <c r="AA219" s="100">
        <v>4357450</v>
      </c>
    </row>
    <row r="220" spans="1:27" ht="15">
      <c r="A220" s="98" t="s">
        <v>945</v>
      </c>
      <c r="B220" s="99" t="s">
        <v>1898</v>
      </c>
      <c r="C220" s="79"/>
      <c r="D220" s="46">
        <f t="shared" si="12"/>
        <v>113683</v>
      </c>
      <c r="E220" s="79"/>
      <c r="F220" s="100">
        <v>113683</v>
      </c>
      <c r="H220" s="98" t="s">
        <v>1022</v>
      </c>
      <c r="I220" s="99" t="s">
        <v>1951</v>
      </c>
      <c r="J220" s="100">
        <v>1298355</v>
      </c>
      <c r="K220" s="46">
        <f t="shared" si="13"/>
        <v>9067748</v>
      </c>
      <c r="L220" s="100">
        <v>4679455</v>
      </c>
      <c r="M220" s="100">
        <v>4388293</v>
      </c>
      <c r="O220" s="98" t="s">
        <v>908</v>
      </c>
      <c r="P220" s="99" t="s">
        <v>2311</v>
      </c>
      <c r="Q220" s="100">
        <v>37500</v>
      </c>
      <c r="R220" s="46">
        <f t="shared" si="14"/>
        <v>5258242</v>
      </c>
      <c r="S220" s="100">
        <v>139700</v>
      </c>
      <c r="T220" s="100">
        <v>5118542</v>
      </c>
      <c r="V220" s="98" t="s">
        <v>923</v>
      </c>
      <c r="W220" s="99" t="s">
        <v>1923</v>
      </c>
      <c r="X220" s="100">
        <v>17579515</v>
      </c>
      <c r="Y220" s="100">
        <f t="shared" si="15"/>
        <v>6857242</v>
      </c>
      <c r="Z220" s="100">
        <v>969701</v>
      </c>
      <c r="AA220" s="100">
        <v>5887541</v>
      </c>
    </row>
    <row r="221" spans="1:27" ht="15">
      <c r="A221" s="98" t="s">
        <v>947</v>
      </c>
      <c r="B221" s="99" t="s">
        <v>1930</v>
      </c>
      <c r="C221" s="100">
        <v>266000</v>
      </c>
      <c r="D221" s="46">
        <f t="shared" si="12"/>
        <v>472707</v>
      </c>
      <c r="E221" s="100">
        <v>178362</v>
      </c>
      <c r="F221" s="100">
        <v>294345</v>
      </c>
      <c r="H221" s="98" t="s">
        <v>1025</v>
      </c>
      <c r="I221" s="99" t="s">
        <v>1952</v>
      </c>
      <c r="J221" s="79"/>
      <c r="K221" s="46">
        <f t="shared" si="13"/>
        <v>2363895</v>
      </c>
      <c r="L221" s="79"/>
      <c r="M221" s="100">
        <v>2363895</v>
      </c>
      <c r="O221" s="98" t="s">
        <v>911</v>
      </c>
      <c r="P221" s="99" t="s">
        <v>1919</v>
      </c>
      <c r="Q221" s="100">
        <v>1079450</v>
      </c>
      <c r="R221" s="46">
        <f t="shared" si="14"/>
        <v>1981684</v>
      </c>
      <c r="S221" s="100">
        <v>512100</v>
      </c>
      <c r="T221" s="100">
        <v>1469584</v>
      </c>
      <c r="V221" s="98" t="s">
        <v>927</v>
      </c>
      <c r="W221" s="99" t="s">
        <v>1924</v>
      </c>
      <c r="X221" s="100">
        <v>588965</v>
      </c>
      <c r="Y221" s="100">
        <f t="shared" si="15"/>
        <v>214381</v>
      </c>
      <c r="Z221" s="79"/>
      <c r="AA221" s="100">
        <v>214381</v>
      </c>
    </row>
    <row r="222" spans="1:27" ht="15">
      <c r="A222" s="98" t="s">
        <v>950</v>
      </c>
      <c r="B222" s="99" t="s">
        <v>2312</v>
      </c>
      <c r="C222" s="79"/>
      <c r="D222" s="46">
        <f t="shared" si="12"/>
        <v>311465</v>
      </c>
      <c r="E222" s="79"/>
      <c r="F222" s="100">
        <v>311465</v>
      </c>
      <c r="H222" s="98" t="s">
        <v>1028</v>
      </c>
      <c r="I222" s="99" t="s">
        <v>1953</v>
      </c>
      <c r="J222" s="79"/>
      <c r="K222" s="46">
        <f t="shared" si="13"/>
        <v>2791535</v>
      </c>
      <c r="L222" s="79"/>
      <c r="M222" s="100">
        <v>2791535</v>
      </c>
      <c r="O222" s="98" t="s">
        <v>914</v>
      </c>
      <c r="P222" s="99" t="s">
        <v>1920</v>
      </c>
      <c r="Q222" s="100">
        <v>4290200</v>
      </c>
      <c r="R222" s="46">
        <f t="shared" si="14"/>
        <v>12554722</v>
      </c>
      <c r="S222" s="100">
        <v>883025</v>
      </c>
      <c r="T222" s="100">
        <v>11671697</v>
      </c>
      <c r="V222" s="98" t="s">
        <v>930</v>
      </c>
      <c r="W222" s="99" t="s">
        <v>1925</v>
      </c>
      <c r="X222" s="100">
        <v>5192973</v>
      </c>
      <c r="Y222" s="100">
        <f t="shared" si="15"/>
        <v>25547591</v>
      </c>
      <c r="Z222" s="100">
        <v>4598365</v>
      </c>
      <c r="AA222" s="100">
        <v>20949226</v>
      </c>
    </row>
    <row r="223" spans="1:27" ht="15">
      <c r="A223" s="98" t="s">
        <v>953</v>
      </c>
      <c r="B223" s="99" t="s">
        <v>1931</v>
      </c>
      <c r="C223" s="79"/>
      <c r="D223" s="46">
        <f t="shared" si="12"/>
        <v>72647</v>
      </c>
      <c r="E223" s="79"/>
      <c r="F223" s="100">
        <v>72647</v>
      </c>
      <c r="H223" s="98" t="s">
        <v>1031</v>
      </c>
      <c r="I223" s="99" t="s">
        <v>1954</v>
      </c>
      <c r="J223" s="79"/>
      <c r="K223" s="46">
        <f t="shared" si="13"/>
        <v>871700</v>
      </c>
      <c r="L223" s="79"/>
      <c r="M223" s="100">
        <v>871700</v>
      </c>
      <c r="O223" s="98" t="s">
        <v>917</v>
      </c>
      <c r="P223" s="99" t="s">
        <v>1921</v>
      </c>
      <c r="Q223" s="100">
        <v>27958699</v>
      </c>
      <c r="R223" s="46">
        <f t="shared" si="14"/>
        <v>7509871</v>
      </c>
      <c r="S223" s="100">
        <v>1983010</v>
      </c>
      <c r="T223" s="100">
        <v>5526861</v>
      </c>
      <c r="V223" s="98" t="s">
        <v>933</v>
      </c>
      <c r="W223" s="99" t="s">
        <v>1926</v>
      </c>
      <c r="X223" s="100">
        <v>226300</v>
      </c>
      <c r="Y223" s="100">
        <f t="shared" si="15"/>
        <v>6671432</v>
      </c>
      <c r="Z223" s="100">
        <v>25000</v>
      </c>
      <c r="AA223" s="100">
        <v>6646432</v>
      </c>
    </row>
    <row r="224" spans="1:27" ht="15">
      <c r="A224" s="98" t="s">
        <v>956</v>
      </c>
      <c r="B224" s="99" t="s">
        <v>1932</v>
      </c>
      <c r="C224" s="100">
        <v>492591</v>
      </c>
      <c r="D224" s="46">
        <f t="shared" si="12"/>
        <v>1288129</v>
      </c>
      <c r="E224" s="100">
        <v>50468</v>
      </c>
      <c r="F224" s="100">
        <v>1237661</v>
      </c>
      <c r="H224" s="98" t="s">
        <v>1035</v>
      </c>
      <c r="I224" s="99" t="s">
        <v>1955</v>
      </c>
      <c r="J224" s="79"/>
      <c r="K224" s="46">
        <f t="shared" si="13"/>
        <v>2491</v>
      </c>
      <c r="L224" s="100">
        <v>491</v>
      </c>
      <c r="M224" s="100">
        <v>2000</v>
      </c>
      <c r="O224" s="98" t="s">
        <v>920</v>
      </c>
      <c r="P224" s="99" t="s">
        <v>1922</v>
      </c>
      <c r="Q224" s="100">
        <v>272000</v>
      </c>
      <c r="R224" s="46">
        <f t="shared" si="14"/>
        <v>7298801</v>
      </c>
      <c r="S224" s="100">
        <v>1981700</v>
      </c>
      <c r="T224" s="100">
        <v>5317101</v>
      </c>
      <c r="V224" s="98" t="s">
        <v>936</v>
      </c>
      <c r="W224" s="99" t="s">
        <v>1927</v>
      </c>
      <c r="X224" s="100">
        <v>63100</v>
      </c>
      <c r="Y224" s="100">
        <f t="shared" si="15"/>
        <v>1420106</v>
      </c>
      <c r="Z224" s="79"/>
      <c r="AA224" s="100">
        <v>1420106</v>
      </c>
    </row>
    <row r="225" spans="1:27" ht="15">
      <c r="A225" s="98" t="s">
        <v>959</v>
      </c>
      <c r="B225" s="99" t="s">
        <v>1933</v>
      </c>
      <c r="C225" s="79"/>
      <c r="D225" s="46">
        <f t="shared" si="12"/>
        <v>152684</v>
      </c>
      <c r="E225" s="79"/>
      <c r="F225" s="100">
        <v>152684</v>
      </c>
      <c r="H225" s="98" t="s">
        <v>1038</v>
      </c>
      <c r="I225" s="99" t="s">
        <v>1956</v>
      </c>
      <c r="J225" s="100">
        <v>11600</v>
      </c>
      <c r="K225" s="46">
        <f t="shared" si="13"/>
        <v>126449</v>
      </c>
      <c r="L225" s="100">
        <v>21500</v>
      </c>
      <c r="M225" s="100">
        <v>104949</v>
      </c>
      <c r="O225" s="98" t="s">
        <v>923</v>
      </c>
      <c r="P225" s="99" t="s">
        <v>1923</v>
      </c>
      <c r="Q225" s="100">
        <v>2616996</v>
      </c>
      <c r="R225" s="46">
        <f t="shared" si="14"/>
        <v>15873556</v>
      </c>
      <c r="S225" s="100">
        <v>1719705</v>
      </c>
      <c r="T225" s="100">
        <v>14153851</v>
      </c>
      <c r="V225" s="98" t="s">
        <v>939</v>
      </c>
      <c r="W225" s="99" t="s">
        <v>1928</v>
      </c>
      <c r="X225" s="100">
        <v>176900</v>
      </c>
      <c r="Y225" s="100">
        <f t="shared" si="15"/>
        <v>3259257</v>
      </c>
      <c r="Z225" s="100">
        <v>2400</v>
      </c>
      <c r="AA225" s="100">
        <v>3256857</v>
      </c>
    </row>
    <row r="226" spans="1:27" ht="15">
      <c r="A226" s="98" t="s">
        <v>962</v>
      </c>
      <c r="B226" s="99" t="s">
        <v>1934</v>
      </c>
      <c r="C226" s="79"/>
      <c r="D226" s="46">
        <f t="shared" si="12"/>
        <v>72615</v>
      </c>
      <c r="E226" s="79"/>
      <c r="F226" s="100">
        <v>72615</v>
      </c>
      <c r="H226" s="98" t="s">
        <v>1041</v>
      </c>
      <c r="I226" s="99" t="s">
        <v>1957</v>
      </c>
      <c r="J226" s="79"/>
      <c r="K226" s="46">
        <f t="shared" si="13"/>
        <v>25001</v>
      </c>
      <c r="L226" s="79"/>
      <c r="M226" s="100">
        <v>25001</v>
      </c>
      <c r="O226" s="98" t="s">
        <v>927</v>
      </c>
      <c r="P226" s="99" t="s">
        <v>1924</v>
      </c>
      <c r="Q226" s="100">
        <v>8386841</v>
      </c>
      <c r="R226" s="46">
        <f t="shared" si="14"/>
        <v>4036383</v>
      </c>
      <c r="S226" s="100">
        <v>881950</v>
      </c>
      <c r="T226" s="100">
        <v>3154433</v>
      </c>
      <c r="V226" s="98" t="s">
        <v>942</v>
      </c>
      <c r="W226" s="99" t="s">
        <v>1929</v>
      </c>
      <c r="X226" s="100">
        <v>35252335</v>
      </c>
      <c r="Y226" s="100">
        <f t="shared" si="15"/>
        <v>22015115</v>
      </c>
      <c r="Z226" s="100">
        <v>7368600</v>
      </c>
      <c r="AA226" s="100">
        <v>14646515</v>
      </c>
    </row>
    <row r="227" spans="1:27" ht="15">
      <c r="A227" s="98" t="s">
        <v>965</v>
      </c>
      <c r="B227" s="99" t="s">
        <v>1935</v>
      </c>
      <c r="C227" s="79"/>
      <c r="D227" s="46">
        <f t="shared" si="12"/>
        <v>90891</v>
      </c>
      <c r="E227" s="79"/>
      <c r="F227" s="100">
        <v>90891</v>
      </c>
      <c r="H227" s="98" t="s">
        <v>1047</v>
      </c>
      <c r="I227" s="99" t="s">
        <v>1959</v>
      </c>
      <c r="J227" s="79"/>
      <c r="K227" s="46">
        <f t="shared" si="13"/>
        <v>3765540</v>
      </c>
      <c r="L227" s="79"/>
      <c r="M227" s="100">
        <v>3765540</v>
      </c>
      <c r="O227" s="98" t="s">
        <v>930</v>
      </c>
      <c r="P227" s="99" t="s">
        <v>1925</v>
      </c>
      <c r="Q227" s="100">
        <v>4153473</v>
      </c>
      <c r="R227" s="46">
        <f t="shared" si="14"/>
        <v>8038464</v>
      </c>
      <c r="S227" s="100">
        <v>200407</v>
      </c>
      <c r="T227" s="100">
        <v>7838057</v>
      </c>
      <c r="V227" s="98" t="s">
        <v>945</v>
      </c>
      <c r="W227" s="99" t="s">
        <v>1898</v>
      </c>
      <c r="X227" s="100">
        <v>1722545</v>
      </c>
      <c r="Y227" s="100">
        <f t="shared" si="15"/>
        <v>3071151</v>
      </c>
      <c r="Z227" s="100">
        <v>5400</v>
      </c>
      <c r="AA227" s="100">
        <v>3065751</v>
      </c>
    </row>
    <row r="228" spans="1:27" ht="15">
      <c r="A228" s="98" t="s">
        <v>968</v>
      </c>
      <c r="B228" s="99" t="s">
        <v>1936</v>
      </c>
      <c r="C228" s="79"/>
      <c r="D228" s="46">
        <f t="shared" si="12"/>
        <v>221975</v>
      </c>
      <c r="E228" s="79"/>
      <c r="F228" s="100">
        <v>221975</v>
      </c>
      <c r="H228" s="98" t="s">
        <v>1050</v>
      </c>
      <c r="I228" s="99" t="s">
        <v>1960</v>
      </c>
      <c r="J228" s="100">
        <v>62270</v>
      </c>
      <c r="K228" s="46">
        <f t="shared" si="13"/>
        <v>1346939</v>
      </c>
      <c r="L228" s="79"/>
      <c r="M228" s="100">
        <v>1346939</v>
      </c>
      <c r="O228" s="98" t="s">
        <v>933</v>
      </c>
      <c r="P228" s="99" t="s">
        <v>1926</v>
      </c>
      <c r="Q228" s="100">
        <v>4359904</v>
      </c>
      <c r="R228" s="46">
        <f t="shared" si="14"/>
        <v>4098764</v>
      </c>
      <c r="S228" s="100">
        <v>366685</v>
      </c>
      <c r="T228" s="100">
        <v>3732079</v>
      </c>
      <c r="V228" s="98" t="s">
        <v>947</v>
      </c>
      <c r="W228" s="99" t="s">
        <v>1930</v>
      </c>
      <c r="X228" s="100">
        <v>77774095</v>
      </c>
      <c r="Y228" s="100">
        <f t="shared" si="15"/>
        <v>7316795</v>
      </c>
      <c r="Z228" s="100">
        <v>895501</v>
      </c>
      <c r="AA228" s="100">
        <v>6421294</v>
      </c>
    </row>
    <row r="229" spans="1:27" ht="15">
      <c r="A229" s="98" t="s">
        <v>971</v>
      </c>
      <c r="B229" s="99" t="s">
        <v>1937</v>
      </c>
      <c r="C229" s="100">
        <v>17000</v>
      </c>
      <c r="D229" s="46">
        <f t="shared" si="12"/>
        <v>190054</v>
      </c>
      <c r="E229" s="79"/>
      <c r="F229" s="100">
        <v>190054</v>
      </c>
      <c r="H229" s="98" t="s">
        <v>1053</v>
      </c>
      <c r="I229" s="99" t="s">
        <v>1961</v>
      </c>
      <c r="J229" s="100">
        <v>93800</v>
      </c>
      <c r="K229" s="46">
        <f t="shared" si="13"/>
        <v>91869</v>
      </c>
      <c r="L229" s="79"/>
      <c r="M229" s="100">
        <v>91869</v>
      </c>
      <c r="O229" s="98" t="s">
        <v>936</v>
      </c>
      <c r="P229" s="99" t="s">
        <v>1927</v>
      </c>
      <c r="Q229" s="100">
        <v>2441420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100">
        <f t="shared" si="15"/>
        <v>25781024</v>
      </c>
      <c r="Z229" s="79"/>
      <c r="AA229" s="100">
        <v>25781024</v>
      </c>
    </row>
    <row r="230" spans="1:27" ht="15">
      <c r="A230" s="98" t="s">
        <v>974</v>
      </c>
      <c r="B230" s="99" t="s">
        <v>2218</v>
      </c>
      <c r="C230" s="79"/>
      <c r="D230" s="46">
        <f t="shared" si="12"/>
        <v>4500</v>
      </c>
      <c r="E230" s="79"/>
      <c r="F230" s="100">
        <v>4500</v>
      </c>
      <c r="H230" s="98" t="s">
        <v>1056</v>
      </c>
      <c r="I230" s="99" t="s">
        <v>1962</v>
      </c>
      <c r="J230" s="100">
        <v>14252</v>
      </c>
      <c r="K230" s="46">
        <f t="shared" si="13"/>
        <v>3272200</v>
      </c>
      <c r="L230" s="100">
        <v>3135700</v>
      </c>
      <c r="M230" s="100">
        <v>136500</v>
      </c>
      <c r="O230" s="98" t="s">
        <v>939</v>
      </c>
      <c r="P230" s="99" t="s">
        <v>1928</v>
      </c>
      <c r="Q230" s="100">
        <v>1080877</v>
      </c>
      <c r="R230" s="46">
        <f t="shared" si="14"/>
        <v>4268710</v>
      </c>
      <c r="S230" s="100">
        <v>262102</v>
      </c>
      <c r="T230" s="100">
        <v>4006608</v>
      </c>
      <c r="V230" s="98" t="s">
        <v>953</v>
      </c>
      <c r="W230" s="99" t="s">
        <v>1931</v>
      </c>
      <c r="X230" s="100">
        <v>4</v>
      </c>
      <c r="Y230" s="100">
        <f t="shared" si="15"/>
        <v>802606</v>
      </c>
      <c r="Z230" s="79"/>
      <c r="AA230" s="100">
        <v>802606</v>
      </c>
    </row>
    <row r="231" spans="1:27" ht="15">
      <c r="A231" s="98" t="s">
        <v>977</v>
      </c>
      <c r="B231" s="99" t="s">
        <v>1814</v>
      </c>
      <c r="C231" s="100">
        <v>2857915</v>
      </c>
      <c r="D231" s="46">
        <f t="shared" si="12"/>
        <v>1591625</v>
      </c>
      <c r="E231" s="100">
        <v>58065</v>
      </c>
      <c r="F231" s="100">
        <v>1533560</v>
      </c>
      <c r="H231" s="98" t="s">
        <v>1059</v>
      </c>
      <c r="I231" s="99" t="s">
        <v>1963</v>
      </c>
      <c r="J231" s="79"/>
      <c r="K231" s="46">
        <f t="shared" si="13"/>
        <v>145759</v>
      </c>
      <c r="L231" s="79"/>
      <c r="M231" s="100">
        <v>145759</v>
      </c>
      <c r="O231" s="98" t="s">
        <v>942</v>
      </c>
      <c r="P231" s="99" t="s">
        <v>1929</v>
      </c>
      <c r="Q231" s="100">
        <v>12529890</v>
      </c>
      <c r="R231" s="46">
        <f t="shared" si="14"/>
        <v>5847537</v>
      </c>
      <c r="S231" s="100">
        <v>254100</v>
      </c>
      <c r="T231" s="100">
        <v>5593437</v>
      </c>
      <c r="V231" s="98" t="s">
        <v>956</v>
      </c>
      <c r="W231" s="99" t="s">
        <v>1932</v>
      </c>
      <c r="X231" s="100">
        <v>731878</v>
      </c>
      <c r="Y231" s="100">
        <f t="shared" si="15"/>
        <v>3113306</v>
      </c>
      <c r="Z231" s="100">
        <v>23120</v>
      </c>
      <c r="AA231" s="100">
        <v>3090186</v>
      </c>
    </row>
    <row r="232" spans="1:27" ht="15">
      <c r="A232" s="98" t="s">
        <v>979</v>
      </c>
      <c r="B232" s="99" t="s">
        <v>1938</v>
      </c>
      <c r="C232" s="79"/>
      <c r="D232" s="46">
        <f t="shared" si="12"/>
        <v>61719</v>
      </c>
      <c r="E232" s="79"/>
      <c r="F232" s="100">
        <v>61719</v>
      </c>
      <c r="H232" s="98" t="s">
        <v>1062</v>
      </c>
      <c r="I232" s="99" t="s">
        <v>1928</v>
      </c>
      <c r="J232" s="100">
        <v>700602</v>
      </c>
      <c r="K232" s="46">
        <f t="shared" si="13"/>
        <v>55300</v>
      </c>
      <c r="L232" s="79"/>
      <c r="M232" s="100">
        <v>55300</v>
      </c>
      <c r="O232" s="98" t="s">
        <v>945</v>
      </c>
      <c r="P232" s="99" t="s">
        <v>1898</v>
      </c>
      <c r="Q232" s="79"/>
      <c r="R232" s="46">
        <f t="shared" si="14"/>
        <v>2376475</v>
      </c>
      <c r="S232" s="100">
        <v>85471</v>
      </c>
      <c r="T232" s="100">
        <v>2291004</v>
      </c>
      <c r="V232" s="98" t="s">
        <v>959</v>
      </c>
      <c r="W232" s="99" t="s">
        <v>1933</v>
      </c>
      <c r="X232" s="79"/>
      <c r="Y232" s="100">
        <f t="shared" si="15"/>
        <v>19259</v>
      </c>
      <c r="Z232" s="79"/>
      <c r="AA232" s="100">
        <v>19259</v>
      </c>
    </row>
    <row r="233" spans="1:27" ht="15">
      <c r="A233" s="98" t="s">
        <v>982</v>
      </c>
      <c r="B233" s="99" t="s">
        <v>1939</v>
      </c>
      <c r="C233" s="79"/>
      <c r="D233" s="46">
        <f t="shared" si="12"/>
        <v>473052</v>
      </c>
      <c r="E233" s="100">
        <v>22250</v>
      </c>
      <c r="F233" s="100">
        <v>450802</v>
      </c>
      <c r="H233" s="98" t="s">
        <v>1064</v>
      </c>
      <c r="I233" s="99" t="s">
        <v>1964</v>
      </c>
      <c r="J233" s="79"/>
      <c r="K233" s="46">
        <f t="shared" si="13"/>
        <v>4500</v>
      </c>
      <c r="L233" s="79"/>
      <c r="M233" s="100">
        <v>4500</v>
      </c>
      <c r="O233" s="98" t="s">
        <v>947</v>
      </c>
      <c r="P233" s="99" t="s">
        <v>1930</v>
      </c>
      <c r="Q233" s="100">
        <v>4994028</v>
      </c>
      <c r="R233" s="46">
        <f t="shared" si="14"/>
        <v>4870298</v>
      </c>
      <c r="S233" s="100">
        <v>1758728</v>
      </c>
      <c r="T233" s="100">
        <v>3111570</v>
      </c>
      <c r="V233" s="98" t="s">
        <v>962</v>
      </c>
      <c r="W233" s="99" t="s">
        <v>1934</v>
      </c>
      <c r="X233" s="79"/>
      <c r="Y233" s="100">
        <f t="shared" si="15"/>
        <v>34000</v>
      </c>
      <c r="Z233" s="79"/>
      <c r="AA233" s="100">
        <v>34000</v>
      </c>
    </row>
    <row r="234" spans="1:27" ht="15">
      <c r="A234" s="98" t="s">
        <v>985</v>
      </c>
      <c r="B234" s="99" t="s">
        <v>1940</v>
      </c>
      <c r="C234" s="79"/>
      <c r="D234" s="46">
        <f t="shared" si="12"/>
        <v>105053</v>
      </c>
      <c r="E234" s="79"/>
      <c r="F234" s="100">
        <v>105053</v>
      </c>
      <c r="H234" s="98" t="s">
        <v>1067</v>
      </c>
      <c r="I234" s="99" t="s">
        <v>1965</v>
      </c>
      <c r="J234" s="79"/>
      <c r="K234" s="46">
        <f t="shared" si="13"/>
        <v>35550</v>
      </c>
      <c r="L234" s="79"/>
      <c r="M234" s="100">
        <v>35550</v>
      </c>
      <c r="O234" s="98" t="s">
        <v>950</v>
      </c>
      <c r="P234" s="99" t="s">
        <v>2312</v>
      </c>
      <c r="Q234" s="100">
        <v>382285</v>
      </c>
      <c r="R234" s="46">
        <f t="shared" si="14"/>
        <v>2299750</v>
      </c>
      <c r="S234" s="100">
        <v>34500</v>
      </c>
      <c r="T234" s="100">
        <v>2265250</v>
      </c>
      <c r="V234" s="98" t="s">
        <v>965</v>
      </c>
      <c r="W234" s="99" t="s">
        <v>1935</v>
      </c>
      <c r="X234" s="100">
        <v>72752</v>
      </c>
      <c r="Y234" s="100">
        <f t="shared" si="15"/>
        <v>4214012</v>
      </c>
      <c r="Z234" s="100">
        <v>649995</v>
      </c>
      <c r="AA234" s="100">
        <v>3564017</v>
      </c>
    </row>
    <row r="235" spans="1:27" ht="15">
      <c r="A235" s="98" t="s">
        <v>988</v>
      </c>
      <c r="B235" s="99" t="s">
        <v>1941</v>
      </c>
      <c r="C235" s="79"/>
      <c r="D235" s="46">
        <f t="shared" si="12"/>
        <v>408622</v>
      </c>
      <c r="E235" s="79"/>
      <c r="F235" s="100">
        <v>408622</v>
      </c>
      <c r="H235" s="98" t="s">
        <v>1070</v>
      </c>
      <c r="I235" s="99" t="s">
        <v>1966</v>
      </c>
      <c r="J235" s="79"/>
      <c r="K235" s="46">
        <f t="shared" si="13"/>
        <v>31315</v>
      </c>
      <c r="L235" s="79"/>
      <c r="M235" s="100">
        <v>31315</v>
      </c>
      <c r="O235" s="98" t="s">
        <v>953</v>
      </c>
      <c r="P235" s="99" t="s">
        <v>1931</v>
      </c>
      <c r="Q235" s="100">
        <v>2754803</v>
      </c>
      <c r="R235" s="46">
        <f t="shared" si="14"/>
        <v>4871436</v>
      </c>
      <c r="S235" s="100">
        <v>170283</v>
      </c>
      <c r="T235" s="100">
        <v>4701153</v>
      </c>
      <c r="V235" s="98" t="s">
        <v>968</v>
      </c>
      <c r="W235" s="99" t="s">
        <v>1936</v>
      </c>
      <c r="X235" s="100">
        <v>30100</v>
      </c>
      <c r="Y235" s="100">
        <f t="shared" si="15"/>
        <v>247286</v>
      </c>
      <c r="Z235" s="79"/>
      <c r="AA235" s="100">
        <v>247286</v>
      </c>
    </row>
    <row r="236" spans="1:27" ht="15">
      <c r="A236" s="98" t="s">
        <v>991</v>
      </c>
      <c r="B236" s="99" t="s">
        <v>1942</v>
      </c>
      <c r="C236" s="79"/>
      <c r="D236" s="46">
        <f t="shared" si="12"/>
        <v>161030</v>
      </c>
      <c r="E236" s="100">
        <v>39000</v>
      </c>
      <c r="F236" s="100">
        <v>122030</v>
      </c>
      <c r="H236" s="98" t="s">
        <v>1076</v>
      </c>
      <c r="I236" s="99" t="s">
        <v>1968</v>
      </c>
      <c r="J236" s="100">
        <v>23000</v>
      </c>
      <c r="K236" s="46">
        <f t="shared" si="13"/>
        <v>118151</v>
      </c>
      <c r="L236" s="100">
        <v>37400</v>
      </c>
      <c r="M236" s="100">
        <v>80751</v>
      </c>
      <c r="O236" s="98" t="s">
        <v>956</v>
      </c>
      <c r="P236" s="99" t="s">
        <v>1932</v>
      </c>
      <c r="Q236" s="100">
        <v>4341370</v>
      </c>
      <c r="R236" s="46">
        <f t="shared" si="14"/>
        <v>9813059</v>
      </c>
      <c r="S236" s="100">
        <v>371037</v>
      </c>
      <c r="T236" s="100">
        <v>9442022</v>
      </c>
      <c r="V236" s="98" t="s">
        <v>971</v>
      </c>
      <c r="W236" s="99" t="s">
        <v>1937</v>
      </c>
      <c r="X236" s="100">
        <v>59347</v>
      </c>
      <c r="Y236" s="100">
        <f t="shared" si="15"/>
        <v>65866</v>
      </c>
      <c r="Z236" s="79"/>
      <c r="AA236" s="100">
        <v>65866</v>
      </c>
    </row>
    <row r="237" spans="1:27" ht="15">
      <c r="A237" s="98" t="s">
        <v>994</v>
      </c>
      <c r="B237" s="99" t="s">
        <v>1943</v>
      </c>
      <c r="C237" s="100">
        <v>454000</v>
      </c>
      <c r="D237" s="46">
        <f t="shared" si="12"/>
        <v>18470</v>
      </c>
      <c r="E237" s="79"/>
      <c r="F237" s="100">
        <v>18470</v>
      </c>
      <c r="H237" s="98" t="s">
        <v>1079</v>
      </c>
      <c r="I237" s="99" t="s">
        <v>1969</v>
      </c>
      <c r="J237" s="79"/>
      <c r="K237" s="46">
        <f t="shared" si="13"/>
        <v>1700</v>
      </c>
      <c r="L237" s="79"/>
      <c r="M237" s="100">
        <v>1700</v>
      </c>
      <c r="O237" s="98" t="s">
        <v>959</v>
      </c>
      <c r="P237" s="99" t="s">
        <v>1933</v>
      </c>
      <c r="Q237" s="79"/>
      <c r="R237" s="46">
        <f t="shared" si="14"/>
        <v>654924</v>
      </c>
      <c r="S237" s="100">
        <v>39000</v>
      </c>
      <c r="T237" s="100">
        <v>615924</v>
      </c>
      <c r="V237" s="98" t="s">
        <v>974</v>
      </c>
      <c r="W237" s="99" t="s">
        <v>2218</v>
      </c>
      <c r="X237" s="100">
        <v>6700</v>
      </c>
      <c r="Y237" s="100">
        <f t="shared" si="15"/>
        <v>1194109</v>
      </c>
      <c r="Z237" s="79"/>
      <c r="AA237" s="100">
        <v>1194109</v>
      </c>
    </row>
    <row r="238" spans="1:27" ht="15">
      <c r="A238" s="98" t="s">
        <v>998</v>
      </c>
      <c r="B238" s="99" t="s">
        <v>1944</v>
      </c>
      <c r="C238" s="100">
        <v>242000</v>
      </c>
      <c r="D238" s="46">
        <f t="shared" si="12"/>
        <v>974541</v>
      </c>
      <c r="E238" s="79"/>
      <c r="F238" s="100">
        <v>974541</v>
      </c>
      <c r="H238" s="98" t="s">
        <v>1082</v>
      </c>
      <c r="I238" s="99" t="s">
        <v>1970</v>
      </c>
      <c r="J238" s="79"/>
      <c r="K238" s="46">
        <f t="shared" si="13"/>
        <v>104602</v>
      </c>
      <c r="L238" s="79"/>
      <c r="M238" s="100">
        <v>104602</v>
      </c>
      <c r="O238" s="98" t="s">
        <v>962</v>
      </c>
      <c r="P238" s="99" t="s">
        <v>1934</v>
      </c>
      <c r="Q238" s="100">
        <v>590980</v>
      </c>
      <c r="R238" s="46">
        <f t="shared" si="14"/>
        <v>460866</v>
      </c>
      <c r="S238" s="100">
        <v>53771</v>
      </c>
      <c r="T238" s="100">
        <v>407095</v>
      </c>
      <c r="V238" s="98" t="s">
        <v>977</v>
      </c>
      <c r="W238" s="99" t="s">
        <v>1814</v>
      </c>
      <c r="X238" s="100">
        <v>5289282</v>
      </c>
      <c r="Y238" s="100">
        <f t="shared" si="15"/>
        <v>10199753</v>
      </c>
      <c r="Z238" s="100">
        <v>647600</v>
      </c>
      <c r="AA238" s="100">
        <v>9552153</v>
      </c>
    </row>
    <row r="239" spans="1:27" ht="15">
      <c r="A239" s="98" t="s">
        <v>1001</v>
      </c>
      <c r="B239" s="99" t="s">
        <v>2272</v>
      </c>
      <c r="C239" s="100">
        <v>443800</v>
      </c>
      <c r="D239" s="46">
        <f t="shared" si="12"/>
        <v>21950</v>
      </c>
      <c r="E239" s="79"/>
      <c r="F239" s="100">
        <v>21950</v>
      </c>
      <c r="H239" s="98" t="s">
        <v>1085</v>
      </c>
      <c r="I239" s="99" t="s">
        <v>1971</v>
      </c>
      <c r="J239" s="79"/>
      <c r="K239" s="46">
        <f t="shared" si="13"/>
        <v>18484</v>
      </c>
      <c r="L239" s="100">
        <v>3889</v>
      </c>
      <c r="M239" s="100">
        <v>14595</v>
      </c>
      <c r="O239" s="98" t="s">
        <v>965</v>
      </c>
      <c r="P239" s="99" t="s">
        <v>1935</v>
      </c>
      <c r="Q239" s="79"/>
      <c r="R239" s="46">
        <f t="shared" si="14"/>
        <v>1468600</v>
      </c>
      <c r="S239" s="100">
        <v>33900</v>
      </c>
      <c r="T239" s="100">
        <v>1434700</v>
      </c>
      <c r="V239" s="98" t="s">
        <v>979</v>
      </c>
      <c r="W239" s="99" t="s">
        <v>1938</v>
      </c>
      <c r="X239" s="79"/>
      <c r="Y239" s="100">
        <f t="shared" si="15"/>
        <v>39371</v>
      </c>
      <c r="Z239" s="79"/>
      <c r="AA239" s="100">
        <v>39371</v>
      </c>
    </row>
    <row r="240" spans="1:27" ht="15">
      <c r="A240" s="98" t="s">
        <v>1004</v>
      </c>
      <c r="B240" s="99" t="s">
        <v>1945</v>
      </c>
      <c r="C240" s="79"/>
      <c r="D240" s="46">
        <f t="shared" si="12"/>
        <v>20550</v>
      </c>
      <c r="E240" s="79"/>
      <c r="F240" s="100">
        <v>20550</v>
      </c>
      <c r="H240" s="98" t="s">
        <v>1088</v>
      </c>
      <c r="I240" s="99" t="s">
        <v>1972</v>
      </c>
      <c r="J240" s="100">
        <v>295030</v>
      </c>
      <c r="K240" s="46">
        <f t="shared" si="13"/>
        <v>893775</v>
      </c>
      <c r="L240" s="79"/>
      <c r="M240" s="100">
        <v>893775</v>
      </c>
      <c r="O240" s="98" t="s">
        <v>968</v>
      </c>
      <c r="P240" s="99" t="s">
        <v>1936</v>
      </c>
      <c r="Q240" s="100">
        <v>308846</v>
      </c>
      <c r="R240" s="46">
        <f t="shared" si="14"/>
        <v>2312195</v>
      </c>
      <c r="S240" s="100">
        <v>133200</v>
      </c>
      <c r="T240" s="100">
        <v>2178995</v>
      </c>
      <c r="V240" s="98" t="s">
        <v>982</v>
      </c>
      <c r="W240" s="99" t="s">
        <v>1939</v>
      </c>
      <c r="X240" s="100">
        <v>1058250</v>
      </c>
      <c r="Y240" s="100">
        <f t="shared" si="15"/>
        <v>7380987</v>
      </c>
      <c r="Z240" s="100">
        <v>5800</v>
      </c>
      <c r="AA240" s="100">
        <v>7375187</v>
      </c>
    </row>
    <row r="241" spans="1:27" ht="15">
      <c r="A241" s="98" t="s">
        <v>1007</v>
      </c>
      <c r="B241" s="99" t="s">
        <v>1946</v>
      </c>
      <c r="C241" s="100">
        <v>35000</v>
      </c>
      <c r="D241" s="46">
        <f t="shared" si="12"/>
        <v>252334</v>
      </c>
      <c r="E241" s="79"/>
      <c r="F241" s="100">
        <v>252334</v>
      </c>
      <c r="H241" s="98" t="s">
        <v>1091</v>
      </c>
      <c r="I241" s="99" t="s">
        <v>2219</v>
      </c>
      <c r="J241" s="79"/>
      <c r="K241" s="46">
        <f t="shared" si="13"/>
        <v>81850</v>
      </c>
      <c r="L241" s="79"/>
      <c r="M241" s="100">
        <v>81850</v>
      </c>
      <c r="O241" s="98" t="s">
        <v>971</v>
      </c>
      <c r="P241" s="99" t="s">
        <v>1937</v>
      </c>
      <c r="Q241" s="100">
        <v>2556387</v>
      </c>
      <c r="R241" s="46">
        <f t="shared" si="14"/>
        <v>2222186</v>
      </c>
      <c r="S241" s="100">
        <v>88600</v>
      </c>
      <c r="T241" s="100">
        <v>2133586</v>
      </c>
      <c r="V241" s="98" t="s">
        <v>985</v>
      </c>
      <c r="W241" s="99" t="s">
        <v>1940</v>
      </c>
      <c r="X241" s="79"/>
      <c r="Y241" s="100">
        <f t="shared" si="15"/>
        <v>227947</v>
      </c>
      <c r="Z241" s="79"/>
      <c r="AA241" s="100">
        <v>227947</v>
      </c>
    </row>
    <row r="242" spans="1:27" ht="15">
      <c r="A242" s="98" t="s">
        <v>1010</v>
      </c>
      <c r="B242" s="99" t="s">
        <v>1947</v>
      </c>
      <c r="C242" s="100">
        <v>2568220</v>
      </c>
      <c r="D242" s="46">
        <f t="shared" si="12"/>
        <v>5345365</v>
      </c>
      <c r="E242" s="100">
        <v>598350</v>
      </c>
      <c r="F242" s="100">
        <v>4747015</v>
      </c>
      <c r="H242" s="98" t="s">
        <v>1094</v>
      </c>
      <c r="I242" s="99" t="s">
        <v>1973</v>
      </c>
      <c r="J242" s="100">
        <v>67200</v>
      </c>
      <c r="K242" s="46">
        <f t="shared" si="13"/>
        <v>889274</v>
      </c>
      <c r="L242" s="79"/>
      <c r="M242" s="100">
        <v>889274</v>
      </c>
      <c r="O242" s="98" t="s">
        <v>974</v>
      </c>
      <c r="P242" s="99" t="s">
        <v>2218</v>
      </c>
      <c r="Q242" s="100">
        <v>112000</v>
      </c>
      <c r="R242" s="46">
        <f t="shared" si="14"/>
        <v>11921</v>
      </c>
      <c r="S242" s="79"/>
      <c r="T242" s="100">
        <v>11921</v>
      </c>
      <c r="V242" s="98" t="s">
        <v>988</v>
      </c>
      <c r="W242" s="99" t="s">
        <v>1941</v>
      </c>
      <c r="X242" s="79"/>
      <c r="Y242" s="100">
        <f t="shared" si="15"/>
        <v>7703410</v>
      </c>
      <c r="Z242" s="79"/>
      <c r="AA242" s="100">
        <v>7703410</v>
      </c>
    </row>
    <row r="243" spans="1:27" ht="15">
      <c r="A243" s="98" t="s">
        <v>1013</v>
      </c>
      <c r="B243" s="99" t="s">
        <v>1948</v>
      </c>
      <c r="C243" s="100">
        <v>23313032</v>
      </c>
      <c r="D243" s="46">
        <f t="shared" si="12"/>
        <v>25207890</v>
      </c>
      <c r="E243" s="100">
        <v>865700</v>
      </c>
      <c r="F243" s="100">
        <v>24342190</v>
      </c>
      <c r="H243" s="98" t="s">
        <v>1097</v>
      </c>
      <c r="I243" s="99" t="s">
        <v>1974</v>
      </c>
      <c r="J243" s="100">
        <v>255256</v>
      </c>
      <c r="K243" s="46">
        <f t="shared" si="13"/>
        <v>614612</v>
      </c>
      <c r="L243" s="100">
        <v>26000</v>
      </c>
      <c r="M243" s="100">
        <v>588612</v>
      </c>
      <c r="O243" s="98" t="s">
        <v>977</v>
      </c>
      <c r="P243" s="99" t="s">
        <v>1814</v>
      </c>
      <c r="Q243" s="100">
        <v>12630587</v>
      </c>
      <c r="R243" s="46">
        <f t="shared" si="14"/>
        <v>13862871</v>
      </c>
      <c r="S243" s="100">
        <v>358002</v>
      </c>
      <c r="T243" s="100">
        <v>13504869</v>
      </c>
      <c r="V243" s="98" t="s">
        <v>991</v>
      </c>
      <c r="W243" s="99" t="s">
        <v>1942</v>
      </c>
      <c r="X243" s="79"/>
      <c r="Y243" s="100">
        <f t="shared" si="15"/>
        <v>124512</v>
      </c>
      <c r="Z243" s="79"/>
      <c r="AA243" s="100">
        <v>124512</v>
      </c>
    </row>
    <row r="244" spans="1:27" ht="15">
      <c r="A244" s="98" t="s">
        <v>1016</v>
      </c>
      <c r="B244" s="99" t="s">
        <v>1949</v>
      </c>
      <c r="C244" s="100">
        <v>28011000</v>
      </c>
      <c r="D244" s="46">
        <f t="shared" si="12"/>
        <v>913596</v>
      </c>
      <c r="E244" s="100">
        <v>20000</v>
      </c>
      <c r="F244" s="100">
        <v>893596</v>
      </c>
      <c r="H244" s="98" t="s">
        <v>1103</v>
      </c>
      <c r="I244" s="99" t="s">
        <v>1976</v>
      </c>
      <c r="J244" s="100">
        <v>80000</v>
      </c>
      <c r="K244" s="46">
        <f t="shared" si="13"/>
        <v>433850</v>
      </c>
      <c r="L244" s="79"/>
      <c r="M244" s="100">
        <v>433850</v>
      </c>
      <c r="O244" s="98" t="s">
        <v>979</v>
      </c>
      <c r="P244" s="99" t="s">
        <v>1938</v>
      </c>
      <c r="Q244" s="100">
        <v>4744</v>
      </c>
      <c r="R244" s="46">
        <f t="shared" si="14"/>
        <v>932811</v>
      </c>
      <c r="S244" s="100">
        <v>10700</v>
      </c>
      <c r="T244" s="100">
        <v>922111</v>
      </c>
      <c r="V244" s="98" t="s">
        <v>994</v>
      </c>
      <c r="W244" s="99" t="s">
        <v>1943</v>
      </c>
      <c r="X244" s="100">
        <v>237781</v>
      </c>
      <c r="Y244" s="100">
        <f t="shared" si="15"/>
        <v>4832590</v>
      </c>
      <c r="Z244" s="79"/>
      <c r="AA244" s="100">
        <v>4832590</v>
      </c>
    </row>
    <row r="245" spans="1:27" ht="15">
      <c r="A245" s="98" t="s">
        <v>1019</v>
      </c>
      <c r="B245" s="99" t="s">
        <v>1950</v>
      </c>
      <c r="C245" s="100">
        <v>186080</v>
      </c>
      <c r="D245" s="46">
        <f t="shared" si="12"/>
        <v>766034</v>
      </c>
      <c r="E245" s="79"/>
      <c r="F245" s="100">
        <v>766034</v>
      </c>
      <c r="H245" s="98" t="s">
        <v>1106</v>
      </c>
      <c r="I245" s="99" t="s">
        <v>1977</v>
      </c>
      <c r="J245" s="79"/>
      <c r="K245" s="46">
        <f t="shared" si="13"/>
        <v>189903</v>
      </c>
      <c r="L245" s="100">
        <v>4500</v>
      </c>
      <c r="M245" s="100">
        <v>185403</v>
      </c>
      <c r="O245" s="98" t="s">
        <v>982</v>
      </c>
      <c r="P245" s="99" t="s">
        <v>1939</v>
      </c>
      <c r="Q245" s="100">
        <v>39700</v>
      </c>
      <c r="R245" s="46">
        <f t="shared" si="14"/>
        <v>4627100</v>
      </c>
      <c r="S245" s="100">
        <v>179760</v>
      </c>
      <c r="T245" s="100">
        <v>4447340</v>
      </c>
      <c r="V245" s="98" t="s">
        <v>998</v>
      </c>
      <c r="W245" s="99" t="s">
        <v>1944</v>
      </c>
      <c r="X245" s="100">
        <v>19150009</v>
      </c>
      <c r="Y245" s="100">
        <f t="shared" si="15"/>
        <v>20213267</v>
      </c>
      <c r="Z245" s="79"/>
      <c r="AA245" s="100">
        <v>20213267</v>
      </c>
    </row>
    <row r="246" spans="1:27" ht="15">
      <c r="A246" s="98" t="s">
        <v>1022</v>
      </c>
      <c r="B246" s="99" t="s">
        <v>1951</v>
      </c>
      <c r="C246" s="79"/>
      <c r="D246" s="46">
        <f t="shared" si="12"/>
        <v>533185</v>
      </c>
      <c r="E246" s="100">
        <v>266501</v>
      </c>
      <c r="F246" s="100">
        <v>266684</v>
      </c>
      <c r="H246" s="98" t="s">
        <v>1109</v>
      </c>
      <c r="I246" s="99" t="s">
        <v>1978</v>
      </c>
      <c r="J246" s="100">
        <v>44840</v>
      </c>
      <c r="K246" s="46">
        <f t="shared" si="13"/>
        <v>77940</v>
      </c>
      <c r="L246" s="100">
        <v>55940</v>
      </c>
      <c r="M246" s="100">
        <v>22000</v>
      </c>
      <c r="O246" s="98" t="s">
        <v>985</v>
      </c>
      <c r="P246" s="99" t="s">
        <v>1940</v>
      </c>
      <c r="Q246" s="100">
        <v>191244</v>
      </c>
      <c r="R246" s="46">
        <f t="shared" si="14"/>
        <v>1022151</v>
      </c>
      <c r="S246" s="79"/>
      <c r="T246" s="100">
        <v>1022151</v>
      </c>
      <c r="V246" s="98" t="s">
        <v>1001</v>
      </c>
      <c r="W246" s="99" t="s">
        <v>2272</v>
      </c>
      <c r="X246" s="79"/>
      <c r="Y246" s="100">
        <f t="shared" si="15"/>
        <v>9800</v>
      </c>
      <c r="Z246" s="79"/>
      <c r="AA246" s="100">
        <v>9800</v>
      </c>
    </row>
    <row r="247" spans="1:27" ht="15">
      <c r="A247" s="98" t="s">
        <v>1025</v>
      </c>
      <c r="B247" s="99" t="s">
        <v>1952</v>
      </c>
      <c r="C247" s="100">
        <v>536300</v>
      </c>
      <c r="D247" s="46">
        <f t="shared" si="12"/>
        <v>1929772</v>
      </c>
      <c r="E247" s="79"/>
      <c r="F247" s="100">
        <v>1929772</v>
      </c>
      <c r="H247" s="98" t="s">
        <v>1113</v>
      </c>
      <c r="I247" s="99" t="s">
        <v>1979</v>
      </c>
      <c r="J247" s="100">
        <v>100</v>
      </c>
      <c r="K247" s="46">
        <f t="shared" si="13"/>
        <v>1960770</v>
      </c>
      <c r="L247" s="79"/>
      <c r="M247" s="100">
        <v>1960770</v>
      </c>
      <c r="O247" s="98" t="s">
        <v>988</v>
      </c>
      <c r="P247" s="99" t="s">
        <v>1941</v>
      </c>
      <c r="Q247" s="100">
        <v>5000</v>
      </c>
      <c r="R247" s="46">
        <f t="shared" si="14"/>
        <v>2614709</v>
      </c>
      <c r="S247" s="79"/>
      <c r="T247" s="100">
        <v>2614709</v>
      </c>
      <c r="V247" s="98" t="s">
        <v>1004</v>
      </c>
      <c r="W247" s="99" t="s">
        <v>1945</v>
      </c>
      <c r="X247" s="79"/>
      <c r="Y247" s="100">
        <f t="shared" si="15"/>
        <v>378336</v>
      </c>
      <c r="Z247" s="100">
        <v>29900</v>
      </c>
      <c r="AA247" s="100">
        <v>348436</v>
      </c>
    </row>
    <row r="248" spans="1:27" ht="15">
      <c r="A248" s="98" t="s">
        <v>1028</v>
      </c>
      <c r="B248" s="99" t="s">
        <v>1953</v>
      </c>
      <c r="C248" s="100">
        <v>918200</v>
      </c>
      <c r="D248" s="46">
        <f t="shared" si="12"/>
        <v>539565</v>
      </c>
      <c r="E248" s="79"/>
      <c r="F248" s="100">
        <v>539565</v>
      </c>
      <c r="H248" s="98" t="s">
        <v>1123</v>
      </c>
      <c r="I248" s="99" t="s">
        <v>1980</v>
      </c>
      <c r="J248" s="100">
        <v>612475</v>
      </c>
      <c r="K248" s="46">
        <f t="shared" si="13"/>
        <v>879272</v>
      </c>
      <c r="L248" s="79"/>
      <c r="M248" s="100">
        <v>879272</v>
      </c>
      <c r="O248" s="98" t="s">
        <v>991</v>
      </c>
      <c r="P248" s="99" t="s">
        <v>1942</v>
      </c>
      <c r="Q248" s="79"/>
      <c r="R248" s="46">
        <f t="shared" si="14"/>
        <v>1028378</v>
      </c>
      <c r="S248" s="100">
        <v>97100</v>
      </c>
      <c r="T248" s="100">
        <v>931278</v>
      </c>
      <c r="V248" s="98" t="s">
        <v>1007</v>
      </c>
      <c r="W248" s="99" t="s">
        <v>1946</v>
      </c>
      <c r="X248" s="100">
        <v>1</v>
      </c>
      <c r="Y248" s="100">
        <f t="shared" si="15"/>
        <v>2222620</v>
      </c>
      <c r="Z248" s="100">
        <v>22175</v>
      </c>
      <c r="AA248" s="100">
        <v>2200445</v>
      </c>
    </row>
    <row r="249" spans="1:27" ht="15">
      <c r="A249" s="98" t="s">
        <v>1031</v>
      </c>
      <c r="B249" s="99" t="s">
        <v>1954</v>
      </c>
      <c r="C249" s="79"/>
      <c r="D249" s="46">
        <f t="shared" si="12"/>
        <v>637575</v>
      </c>
      <c r="E249" s="79"/>
      <c r="F249" s="100">
        <v>637575</v>
      </c>
      <c r="H249" s="98" t="s">
        <v>1126</v>
      </c>
      <c r="I249" s="99" t="s">
        <v>1747</v>
      </c>
      <c r="J249" s="79"/>
      <c r="K249" s="46">
        <f t="shared" si="13"/>
        <v>166300</v>
      </c>
      <c r="L249" s="79"/>
      <c r="M249" s="100">
        <v>166300</v>
      </c>
      <c r="O249" s="98" t="s">
        <v>994</v>
      </c>
      <c r="P249" s="99" t="s">
        <v>1943</v>
      </c>
      <c r="Q249" s="100">
        <v>5617490</v>
      </c>
      <c r="R249" s="46">
        <f t="shared" si="14"/>
        <v>354219</v>
      </c>
      <c r="S249" s="100">
        <v>32750</v>
      </c>
      <c r="T249" s="100">
        <v>321469</v>
      </c>
      <c r="V249" s="98" t="s">
        <v>1010</v>
      </c>
      <c r="W249" s="99" t="s">
        <v>1947</v>
      </c>
      <c r="X249" s="100">
        <v>25259600</v>
      </c>
      <c r="Y249" s="100">
        <f t="shared" si="15"/>
        <v>11086139</v>
      </c>
      <c r="Z249" s="100">
        <v>7500</v>
      </c>
      <c r="AA249" s="100">
        <v>11078639</v>
      </c>
    </row>
    <row r="250" spans="1:27" ht="15">
      <c r="A250" s="98" t="s">
        <v>1035</v>
      </c>
      <c r="B250" s="99" t="s">
        <v>1955</v>
      </c>
      <c r="C250" s="79"/>
      <c r="D250" s="46">
        <f t="shared" si="12"/>
        <v>66162</v>
      </c>
      <c r="E250" s="79"/>
      <c r="F250" s="100">
        <v>66162</v>
      </c>
      <c r="H250" s="98" t="s">
        <v>1128</v>
      </c>
      <c r="I250" s="99" t="s">
        <v>1981</v>
      </c>
      <c r="J250" s="79"/>
      <c r="K250" s="46">
        <f t="shared" si="13"/>
        <v>31375</v>
      </c>
      <c r="L250" s="79"/>
      <c r="M250" s="100">
        <v>31375</v>
      </c>
      <c r="O250" s="98" t="s">
        <v>998</v>
      </c>
      <c r="P250" s="99" t="s">
        <v>1944</v>
      </c>
      <c r="Q250" s="100">
        <v>88583648</v>
      </c>
      <c r="R250" s="46">
        <f t="shared" si="14"/>
        <v>13421120</v>
      </c>
      <c r="S250" s="100">
        <v>308100</v>
      </c>
      <c r="T250" s="100">
        <v>13113020</v>
      </c>
      <c r="V250" s="98" t="s">
        <v>1013</v>
      </c>
      <c r="W250" s="99" t="s">
        <v>1948</v>
      </c>
      <c r="X250" s="100">
        <v>18012601</v>
      </c>
      <c r="Y250" s="100">
        <f t="shared" si="15"/>
        <v>81003508</v>
      </c>
      <c r="Z250" s="100">
        <v>1160001</v>
      </c>
      <c r="AA250" s="100">
        <v>79843507</v>
      </c>
    </row>
    <row r="251" spans="1:27" ht="15">
      <c r="A251" s="98" t="s">
        <v>1038</v>
      </c>
      <c r="B251" s="99" t="s">
        <v>1956</v>
      </c>
      <c r="C251" s="100">
        <v>3000</v>
      </c>
      <c r="D251" s="46">
        <f t="shared" si="12"/>
        <v>34150</v>
      </c>
      <c r="E251" s="79"/>
      <c r="F251" s="100">
        <v>34150</v>
      </c>
      <c r="H251" s="98" t="s">
        <v>1131</v>
      </c>
      <c r="I251" s="99" t="s">
        <v>1982</v>
      </c>
      <c r="J251" s="79"/>
      <c r="K251" s="46">
        <f t="shared" si="13"/>
        <v>21200</v>
      </c>
      <c r="L251" s="79"/>
      <c r="M251" s="100">
        <v>21200</v>
      </c>
      <c r="O251" s="98" t="s">
        <v>1001</v>
      </c>
      <c r="P251" s="99" t="s">
        <v>2272</v>
      </c>
      <c r="Q251" s="100">
        <v>937900</v>
      </c>
      <c r="R251" s="46">
        <f t="shared" si="14"/>
        <v>131127</v>
      </c>
      <c r="S251" s="79"/>
      <c r="T251" s="100">
        <v>131127</v>
      </c>
      <c r="V251" s="98" t="s">
        <v>1016</v>
      </c>
      <c r="W251" s="99" t="s">
        <v>1949</v>
      </c>
      <c r="X251" s="100">
        <v>7851763</v>
      </c>
      <c r="Y251" s="100">
        <f t="shared" si="15"/>
        <v>9519688</v>
      </c>
      <c r="Z251" s="100">
        <v>77000</v>
      </c>
      <c r="AA251" s="100">
        <v>9442688</v>
      </c>
    </row>
    <row r="252" spans="1:27" ht="15">
      <c r="A252" s="98" t="s">
        <v>1041</v>
      </c>
      <c r="B252" s="99" t="s">
        <v>1957</v>
      </c>
      <c r="C252" s="79"/>
      <c r="D252" s="46">
        <f t="shared" si="12"/>
        <v>8850</v>
      </c>
      <c r="E252" s="79"/>
      <c r="F252" s="100">
        <v>8850</v>
      </c>
      <c r="H252" s="98" t="s">
        <v>1134</v>
      </c>
      <c r="I252" s="99" t="s">
        <v>1899</v>
      </c>
      <c r="J252" s="79"/>
      <c r="K252" s="46">
        <f t="shared" si="13"/>
        <v>26442804</v>
      </c>
      <c r="L252" s="100">
        <v>12355000</v>
      </c>
      <c r="M252" s="100">
        <v>14087804</v>
      </c>
      <c r="O252" s="98" t="s">
        <v>1004</v>
      </c>
      <c r="P252" s="99" t="s">
        <v>1945</v>
      </c>
      <c r="Q252" s="100">
        <v>10588000</v>
      </c>
      <c r="R252" s="46">
        <f t="shared" si="14"/>
        <v>1275878</v>
      </c>
      <c r="S252" s="79"/>
      <c r="T252" s="100">
        <v>1275878</v>
      </c>
      <c r="V252" s="98" t="s">
        <v>1019</v>
      </c>
      <c r="W252" s="99" t="s">
        <v>1950</v>
      </c>
      <c r="X252" s="100">
        <v>116313</v>
      </c>
      <c r="Y252" s="100">
        <f t="shared" si="15"/>
        <v>13944216</v>
      </c>
      <c r="Z252" s="79"/>
      <c r="AA252" s="100">
        <v>13944216</v>
      </c>
    </row>
    <row r="253" spans="1:27" ht="15">
      <c r="A253" s="98" t="s">
        <v>1044</v>
      </c>
      <c r="B253" s="99" t="s">
        <v>1958</v>
      </c>
      <c r="C253" s="79"/>
      <c r="D253" s="46">
        <f t="shared" si="12"/>
        <v>95426</v>
      </c>
      <c r="E253" s="79"/>
      <c r="F253" s="100">
        <v>95426</v>
      </c>
      <c r="H253" s="98" t="s">
        <v>1136</v>
      </c>
      <c r="I253" s="99" t="s">
        <v>1900</v>
      </c>
      <c r="J253" s="79"/>
      <c r="K253" s="46">
        <f t="shared" si="13"/>
        <v>922015</v>
      </c>
      <c r="L253" s="79"/>
      <c r="M253" s="100">
        <v>922015</v>
      </c>
      <c r="O253" s="98" t="s">
        <v>1007</v>
      </c>
      <c r="P253" s="99" t="s">
        <v>1946</v>
      </c>
      <c r="Q253" s="100">
        <v>21788054</v>
      </c>
      <c r="R253" s="46">
        <f t="shared" si="14"/>
        <v>1805402</v>
      </c>
      <c r="S253" s="79"/>
      <c r="T253" s="100">
        <v>1805402</v>
      </c>
      <c r="V253" s="98" t="s">
        <v>1022</v>
      </c>
      <c r="W253" s="99" t="s">
        <v>1951</v>
      </c>
      <c r="X253" s="100">
        <v>56656859</v>
      </c>
      <c r="Y253" s="100">
        <f t="shared" si="15"/>
        <v>57461322</v>
      </c>
      <c r="Z253" s="100">
        <v>24174457</v>
      </c>
      <c r="AA253" s="100">
        <v>33286865</v>
      </c>
    </row>
    <row r="254" spans="1:27" ht="15">
      <c r="A254" s="98" t="s">
        <v>1047</v>
      </c>
      <c r="B254" s="99" t="s">
        <v>1959</v>
      </c>
      <c r="C254" s="79"/>
      <c r="D254" s="46">
        <f t="shared" si="12"/>
        <v>134757</v>
      </c>
      <c r="E254" s="100">
        <v>1200</v>
      </c>
      <c r="F254" s="100">
        <v>133557</v>
      </c>
      <c r="H254" s="98" t="s">
        <v>1147</v>
      </c>
      <c r="I254" s="99" t="s">
        <v>1984</v>
      </c>
      <c r="J254" s="100">
        <v>5800</v>
      </c>
      <c r="K254" s="46">
        <f t="shared" si="13"/>
        <v>3857695</v>
      </c>
      <c r="L254" s="79"/>
      <c r="M254" s="100">
        <v>3857695</v>
      </c>
      <c r="O254" s="98" t="s">
        <v>1010</v>
      </c>
      <c r="P254" s="99" t="s">
        <v>1947</v>
      </c>
      <c r="Q254" s="100">
        <v>200319228</v>
      </c>
      <c r="R254" s="46">
        <f t="shared" si="14"/>
        <v>55739686</v>
      </c>
      <c r="S254" s="100">
        <v>4045776</v>
      </c>
      <c r="T254" s="100">
        <v>51693910</v>
      </c>
      <c r="V254" s="98" t="s">
        <v>1025</v>
      </c>
      <c r="W254" s="99" t="s">
        <v>1952</v>
      </c>
      <c r="X254" s="100">
        <v>5000</v>
      </c>
      <c r="Y254" s="100">
        <f t="shared" si="15"/>
        <v>10427064</v>
      </c>
      <c r="Z254" s="79"/>
      <c r="AA254" s="100">
        <v>10427064</v>
      </c>
    </row>
    <row r="255" spans="1:27" ht="15">
      <c r="A255" s="98" t="s">
        <v>1050</v>
      </c>
      <c r="B255" s="99" t="s">
        <v>1960</v>
      </c>
      <c r="C255" s="79"/>
      <c r="D255" s="46">
        <f t="shared" si="12"/>
        <v>794548</v>
      </c>
      <c r="E255" s="100">
        <v>47000</v>
      </c>
      <c r="F255" s="100">
        <v>747548</v>
      </c>
      <c r="H255" s="98" t="s">
        <v>1150</v>
      </c>
      <c r="I255" s="99" t="s">
        <v>1985</v>
      </c>
      <c r="J255" s="100">
        <v>398000</v>
      </c>
      <c r="K255" s="46">
        <f t="shared" si="13"/>
        <v>8196156</v>
      </c>
      <c r="L255" s="100">
        <v>110000</v>
      </c>
      <c r="M255" s="100">
        <v>8086156</v>
      </c>
      <c r="O255" s="98" t="s">
        <v>1013</v>
      </c>
      <c r="P255" s="99" t="s">
        <v>1948</v>
      </c>
      <c r="Q255" s="100">
        <v>421551142</v>
      </c>
      <c r="R255" s="46">
        <f t="shared" si="14"/>
        <v>155602853</v>
      </c>
      <c r="S255" s="100">
        <v>6052804</v>
      </c>
      <c r="T255" s="100">
        <v>149550049</v>
      </c>
      <c r="V255" s="98" t="s">
        <v>1028</v>
      </c>
      <c r="W255" s="99" t="s">
        <v>1953</v>
      </c>
      <c r="X255" s="100">
        <v>8868499</v>
      </c>
      <c r="Y255" s="100">
        <f t="shared" si="15"/>
        <v>6032556</v>
      </c>
      <c r="Z255" s="79"/>
      <c r="AA255" s="100">
        <v>6032556</v>
      </c>
    </row>
    <row r="256" spans="1:27" ht="15">
      <c r="A256" s="98" t="s">
        <v>1053</v>
      </c>
      <c r="B256" s="99" t="s">
        <v>1961</v>
      </c>
      <c r="C256" s="79"/>
      <c r="D256" s="46">
        <f t="shared" si="12"/>
        <v>334248</v>
      </c>
      <c r="E256" s="100">
        <v>102100</v>
      </c>
      <c r="F256" s="100">
        <v>232148</v>
      </c>
      <c r="H256" s="98" t="s">
        <v>1152</v>
      </c>
      <c r="I256" s="99" t="s">
        <v>1986</v>
      </c>
      <c r="J256" s="100">
        <v>51000</v>
      </c>
      <c r="K256" s="46">
        <f t="shared" si="13"/>
        <v>3864426</v>
      </c>
      <c r="L256" s="79"/>
      <c r="M256" s="100">
        <v>3864426</v>
      </c>
      <c r="O256" s="98" t="s">
        <v>1016</v>
      </c>
      <c r="P256" s="99" t="s">
        <v>1949</v>
      </c>
      <c r="Q256" s="100">
        <v>28459500</v>
      </c>
      <c r="R256" s="46">
        <f t="shared" si="14"/>
        <v>11050784</v>
      </c>
      <c r="S256" s="100">
        <v>6000667</v>
      </c>
      <c r="T256" s="100">
        <v>5050117</v>
      </c>
      <c r="V256" s="98" t="s">
        <v>1031</v>
      </c>
      <c r="W256" s="99" t="s">
        <v>1954</v>
      </c>
      <c r="X256" s="100">
        <v>2698000</v>
      </c>
      <c r="Y256" s="100">
        <f t="shared" si="15"/>
        <v>2613483</v>
      </c>
      <c r="Z256" s="79"/>
      <c r="AA256" s="100">
        <v>2613483</v>
      </c>
    </row>
    <row r="257" spans="1:27" ht="15">
      <c r="A257" s="98" t="s">
        <v>1056</v>
      </c>
      <c r="B257" s="99" t="s">
        <v>1962</v>
      </c>
      <c r="C257" s="79"/>
      <c r="D257" s="46">
        <f t="shared" si="12"/>
        <v>145415</v>
      </c>
      <c r="E257" s="79"/>
      <c r="F257" s="100">
        <v>145415</v>
      </c>
      <c r="H257" s="162" t="s">
        <v>1144</v>
      </c>
      <c r="I257" s="99" t="s">
        <v>1987</v>
      </c>
      <c r="J257" s="79"/>
      <c r="K257" s="46">
        <f t="shared" si="13"/>
        <v>3116831</v>
      </c>
      <c r="L257" s="100">
        <v>29500</v>
      </c>
      <c r="M257" s="100">
        <v>3087331</v>
      </c>
      <c r="O257" s="98" t="s">
        <v>1019</v>
      </c>
      <c r="P257" s="99" t="s">
        <v>1950</v>
      </c>
      <c r="Q257" s="100">
        <v>8854007</v>
      </c>
      <c r="R257" s="46">
        <f t="shared" si="14"/>
        <v>8574446</v>
      </c>
      <c r="S257" s="100">
        <v>1</v>
      </c>
      <c r="T257" s="100">
        <v>8574445</v>
      </c>
      <c r="V257" s="98" t="s">
        <v>1035</v>
      </c>
      <c r="W257" s="99" t="s">
        <v>1955</v>
      </c>
      <c r="X257" s="100">
        <v>1281491</v>
      </c>
      <c r="Y257" s="100">
        <f t="shared" si="15"/>
        <v>1363140</v>
      </c>
      <c r="Z257" s="100">
        <v>1139877</v>
      </c>
      <c r="AA257" s="100">
        <v>223263</v>
      </c>
    </row>
    <row r="258" spans="1:27" ht="15">
      <c r="A258" s="98" t="s">
        <v>1059</v>
      </c>
      <c r="B258" s="99" t="s">
        <v>1963</v>
      </c>
      <c r="C258" s="79"/>
      <c r="D258" s="46">
        <f t="shared" si="12"/>
        <v>64096</v>
      </c>
      <c r="E258" s="79"/>
      <c r="F258" s="100">
        <v>64096</v>
      </c>
      <c r="H258" s="98" t="s">
        <v>1156</v>
      </c>
      <c r="I258" s="99" t="s">
        <v>1988</v>
      </c>
      <c r="J258" s="79"/>
      <c r="K258" s="46">
        <f t="shared" si="13"/>
        <v>441336</v>
      </c>
      <c r="L258" s="79"/>
      <c r="M258" s="100">
        <v>441336</v>
      </c>
      <c r="O258" s="98" t="s">
        <v>1022</v>
      </c>
      <c r="P258" s="99" t="s">
        <v>1951</v>
      </c>
      <c r="Q258" s="100">
        <v>15123118</v>
      </c>
      <c r="R258" s="46">
        <f t="shared" si="14"/>
        <v>3637514</v>
      </c>
      <c r="S258" s="100">
        <v>1135930</v>
      </c>
      <c r="T258" s="100">
        <v>2501584</v>
      </c>
      <c r="V258" s="98" t="s">
        <v>1038</v>
      </c>
      <c r="W258" s="99" t="s">
        <v>1956</v>
      </c>
      <c r="X258" s="100">
        <v>350050</v>
      </c>
      <c r="Y258" s="100">
        <f t="shared" si="15"/>
        <v>985208</v>
      </c>
      <c r="Z258" s="100">
        <v>129651</v>
      </c>
      <c r="AA258" s="100">
        <v>855557</v>
      </c>
    </row>
    <row r="259" spans="1:27" ht="15">
      <c r="A259" s="98" t="s">
        <v>1062</v>
      </c>
      <c r="B259" s="99" t="s">
        <v>1928</v>
      </c>
      <c r="C259" s="100">
        <v>275000</v>
      </c>
      <c r="D259" s="46">
        <f t="shared" si="12"/>
        <v>171122</v>
      </c>
      <c r="E259" s="100">
        <v>10000</v>
      </c>
      <c r="F259" s="100">
        <v>161122</v>
      </c>
      <c r="H259" s="98" t="s">
        <v>1159</v>
      </c>
      <c r="I259" s="99" t="s">
        <v>1989</v>
      </c>
      <c r="J259" s="100">
        <v>26004840</v>
      </c>
      <c r="K259" s="46">
        <f t="shared" si="13"/>
        <v>693142</v>
      </c>
      <c r="L259" s="79"/>
      <c r="M259" s="100">
        <v>693142</v>
      </c>
      <c r="O259" s="98" t="s">
        <v>1025</v>
      </c>
      <c r="P259" s="99" t="s">
        <v>1952</v>
      </c>
      <c r="Q259" s="100">
        <v>36577205</v>
      </c>
      <c r="R259" s="46">
        <f t="shared" si="14"/>
        <v>10608383</v>
      </c>
      <c r="S259" s="100">
        <v>263600</v>
      </c>
      <c r="T259" s="100">
        <v>10344783</v>
      </c>
      <c r="V259" s="98" t="s">
        <v>1041</v>
      </c>
      <c r="W259" s="99" t="s">
        <v>1957</v>
      </c>
      <c r="X259" s="79"/>
      <c r="Y259" s="100">
        <f t="shared" si="15"/>
        <v>168050</v>
      </c>
      <c r="Z259" s="100">
        <v>910</v>
      </c>
      <c r="AA259" s="100">
        <v>167140</v>
      </c>
    </row>
    <row r="260" spans="1:27" ht="15">
      <c r="A260" s="98" t="s">
        <v>1064</v>
      </c>
      <c r="B260" s="99" t="s">
        <v>1964</v>
      </c>
      <c r="C260" s="100">
        <v>546675</v>
      </c>
      <c r="D260" s="46">
        <f t="shared" si="12"/>
        <v>22254</v>
      </c>
      <c r="E260" s="79"/>
      <c r="F260" s="100">
        <v>22254</v>
      </c>
      <c r="H260" s="98" t="s">
        <v>1162</v>
      </c>
      <c r="I260" s="99" t="s">
        <v>2259</v>
      </c>
      <c r="J260" s="79"/>
      <c r="K260" s="46">
        <f t="shared" si="13"/>
        <v>40500</v>
      </c>
      <c r="L260" s="79"/>
      <c r="M260" s="100">
        <v>40500</v>
      </c>
      <c r="O260" s="98" t="s">
        <v>1028</v>
      </c>
      <c r="P260" s="99" t="s">
        <v>1953</v>
      </c>
      <c r="Q260" s="100">
        <v>89179146</v>
      </c>
      <c r="R260" s="46">
        <f t="shared" si="14"/>
        <v>5264000</v>
      </c>
      <c r="S260" s="100">
        <v>2600</v>
      </c>
      <c r="T260" s="100">
        <v>5261400</v>
      </c>
      <c r="V260" s="98" t="s">
        <v>1044</v>
      </c>
      <c r="W260" s="99" t="s">
        <v>1958</v>
      </c>
      <c r="X260" s="79"/>
      <c r="Y260" s="100">
        <f t="shared" si="15"/>
        <v>101998</v>
      </c>
      <c r="Z260" s="79"/>
      <c r="AA260" s="100">
        <v>101998</v>
      </c>
    </row>
    <row r="261" spans="1:27" ht="15">
      <c r="A261" s="98" t="s">
        <v>1067</v>
      </c>
      <c r="B261" s="99" t="s">
        <v>1965</v>
      </c>
      <c r="C261" s="79"/>
      <c r="D261" s="46">
        <f t="shared" si="12"/>
        <v>34660</v>
      </c>
      <c r="E261" s="100">
        <v>26700</v>
      </c>
      <c r="F261" s="100">
        <v>7960</v>
      </c>
      <c r="H261" s="98" t="s">
        <v>1165</v>
      </c>
      <c r="I261" s="99" t="s">
        <v>1990</v>
      </c>
      <c r="J261" s="100">
        <v>88000</v>
      </c>
      <c r="K261" s="46">
        <f t="shared" si="13"/>
        <v>1320049</v>
      </c>
      <c r="L261" s="79"/>
      <c r="M261" s="100">
        <v>1320049</v>
      </c>
      <c r="O261" s="98" t="s">
        <v>1031</v>
      </c>
      <c r="P261" s="99" t="s">
        <v>1954</v>
      </c>
      <c r="Q261" s="100">
        <v>16027286</v>
      </c>
      <c r="R261" s="46">
        <f t="shared" si="14"/>
        <v>8759174</v>
      </c>
      <c r="S261" s="100">
        <v>63000</v>
      </c>
      <c r="T261" s="100">
        <v>8696174</v>
      </c>
      <c r="V261" s="98" t="s">
        <v>1047</v>
      </c>
      <c r="W261" s="99" t="s">
        <v>1959</v>
      </c>
      <c r="X261" s="100">
        <v>2505305</v>
      </c>
      <c r="Y261" s="100">
        <f t="shared" si="15"/>
        <v>4948501</v>
      </c>
      <c r="Z261" s="79"/>
      <c r="AA261" s="100">
        <v>4948501</v>
      </c>
    </row>
    <row r="262" spans="1:27" ht="15">
      <c r="A262" s="98" t="s">
        <v>1070</v>
      </c>
      <c r="B262" s="99" t="s">
        <v>1966</v>
      </c>
      <c r="C262" s="79"/>
      <c r="D262" s="46">
        <f t="shared" si="12"/>
        <v>87000</v>
      </c>
      <c r="E262" s="79"/>
      <c r="F262" s="100">
        <v>87000</v>
      </c>
      <c r="H262" s="98" t="s">
        <v>1168</v>
      </c>
      <c r="I262" s="99" t="s">
        <v>1991</v>
      </c>
      <c r="J262" s="100">
        <v>29000</v>
      </c>
      <c r="K262" s="46">
        <f t="shared" si="13"/>
        <v>3747611</v>
      </c>
      <c r="L262" s="100">
        <v>10000</v>
      </c>
      <c r="M262" s="100">
        <v>3737611</v>
      </c>
      <c r="O262" s="98" t="s">
        <v>1035</v>
      </c>
      <c r="P262" s="99" t="s">
        <v>1955</v>
      </c>
      <c r="Q262" s="100">
        <v>274501</v>
      </c>
      <c r="R262" s="46">
        <f t="shared" si="14"/>
        <v>1944387</v>
      </c>
      <c r="S262" s="100">
        <v>200400</v>
      </c>
      <c r="T262" s="100">
        <v>1743987</v>
      </c>
      <c r="V262" s="98" t="s">
        <v>1050</v>
      </c>
      <c r="W262" s="99" t="s">
        <v>1960</v>
      </c>
      <c r="X262" s="100">
        <v>2041420</v>
      </c>
      <c r="Y262" s="100">
        <f t="shared" si="15"/>
        <v>5382961</v>
      </c>
      <c r="Z262" s="100">
        <v>51050</v>
      </c>
      <c r="AA262" s="100">
        <v>5331911</v>
      </c>
    </row>
    <row r="263" spans="1:27" ht="15">
      <c r="A263" s="98" t="s">
        <v>1073</v>
      </c>
      <c r="B263" s="99" t="s">
        <v>1967</v>
      </c>
      <c r="C263" s="79"/>
      <c r="D263" s="46">
        <f aca="true" t="shared" si="16" ref="D263:D326">E263+F263</f>
        <v>81118</v>
      </c>
      <c r="E263" s="79"/>
      <c r="F263" s="100">
        <v>81118</v>
      </c>
      <c r="H263" s="98" t="s">
        <v>1177</v>
      </c>
      <c r="I263" s="99" t="s">
        <v>1994</v>
      </c>
      <c r="J263" s="79"/>
      <c r="K263" s="46">
        <f aca="true" t="shared" si="17" ref="K263:K326">L263+M263</f>
        <v>4000</v>
      </c>
      <c r="L263" s="79"/>
      <c r="M263" s="100">
        <v>4000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650435</v>
      </c>
      <c r="S263" s="100">
        <v>141856</v>
      </c>
      <c r="T263" s="100">
        <v>508579</v>
      </c>
      <c r="V263" s="98" t="s">
        <v>1053</v>
      </c>
      <c r="W263" s="99" t="s">
        <v>1961</v>
      </c>
      <c r="X263" s="100">
        <v>223225</v>
      </c>
      <c r="Y263" s="100">
        <f aca="true" t="shared" si="19" ref="Y263:Y326">Z263+AA263</f>
        <v>800513</v>
      </c>
      <c r="Z263" s="79"/>
      <c r="AA263" s="100">
        <v>800513</v>
      </c>
    </row>
    <row r="264" spans="1:27" ht="15">
      <c r="A264" s="98" t="s">
        <v>1076</v>
      </c>
      <c r="B264" s="99" t="s">
        <v>1968</v>
      </c>
      <c r="C264" s="79"/>
      <c r="D264" s="46">
        <f t="shared" si="16"/>
        <v>50345</v>
      </c>
      <c r="E264" s="79"/>
      <c r="F264" s="100">
        <v>50345</v>
      </c>
      <c r="H264" s="98" t="s">
        <v>1183</v>
      </c>
      <c r="I264" s="99" t="s">
        <v>1996</v>
      </c>
      <c r="J264" s="100">
        <v>390000</v>
      </c>
      <c r="K264" s="46">
        <f t="shared" si="17"/>
        <v>694115</v>
      </c>
      <c r="L264" s="79"/>
      <c r="M264" s="100">
        <v>694115</v>
      </c>
      <c r="O264" s="98" t="s">
        <v>1041</v>
      </c>
      <c r="P264" s="99" t="s">
        <v>1957</v>
      </c>
      <c r="Q264" s="79"/>
      <c r="R264" s="46">
        <f t="shared" si="18"/>
        <v>76566</v>
      </c>
      <c r="S264" s="79"/>
      <c r="T264" s="100">
        <v>76566</v>
      </c>
      <c r="V264" s="98" t="s">
        <v>1056</v>
      </c>
      <c r="W264" s="99" t="s">
        <v>1962</v>
      </c>
      <c r="X264" s="100">
        <v>206752</v>
      </c>
      <c r="Y264" s="100">
        <f t="shared" si="19"/>
        <v>3350365</v>
      </c>
      <c r="Z264" s="100">
        <v>3135700</v>
      </c>
      <c r="AA264" s="100">
        <v>214665</v>
      </c>
    </row>
    <row r="265" spans="1:27" ht="15">
      <c r="A265" s="98" t="s">
        <v>1079</v>
      </c>
      <c r="B265" s="99" t="s">
        <v>1969</v>
      </c>
      <c r="C265" s="100">
        <v>296650</v>
      </c>
      <c r="D265" s="46">
        <f t="shared" si="16"/>
        <v>255545</v>
      </c>
      <c r="E265" s="79"/>
      <c r="F265" s="100">
        <v>255545</v>
      </c>
      <c r="H265" s="98" t="s">
        <v>1186</v>
      </c>
      <c r="I265" s="99" t="s">
        <v>1997</v>
      </c>
      <c r="J265" s="100">
        <v>408600</v>
      </c>
      <c r="K265" s="46">
        <f t="shared" si="17"/>
        <v>25000</v>
      </c>
      <c r="L265" s="79"/>
      <c r="M265" s="100">
        <v>25000</v>
      </c>
      <c r="O265" s="98" t="s">
        <v>1044</v>
      </c>
      <c r="P265" s="99" t="s">
        <v>1958</v>
      </c>
      <c r="Q265" s="79"/>
      <c r="R265" s="46">
        <f t="shared" si="18"/>
        <v>734410</v>
      </c>
      <c r="S265" s="100">
        <v>22000</v>
      </c>
      <c r="T265" s="100">
        <v>712410</v>
      </c>
      <c r="V265" s="98" t="s">
        <v>1059</v>
      </c>
      <c r="W265" s="99" t="s">
        <v>1963</v>
      </c>
      <c r="X265" s="79"/>
      <c r="Y265" s="100">
        <f t="shared" si="19"/>
        <v>1759106</v>
      </c>
      <c r="Z265" s="79"/>
      <c r="AA265" s="100">
        <v>1759106</v>
      </c>
    </row>
    <row r="266" spans="1:27" ht="15">
      <c r="A266" s="98" t="s">
        <v>1082</v>
      </c>
      <c r="B266" s="99" t="s">
        <v>1970</v>
      </c>
      <c r="C266" s="79"/>
      <c r="D266" s="46">
        <f t="shared" si="16"/>
        <v>390262</v>
      </c>
      <c r="E266" s="79"/>
      <c r="F266" s="100">
        <v>390262</v>
      </c>
      <c r="H266" s="98" t="s">
        <v>1189</v>
      </c>
      <c r="I266" s="99" t="s">
        <v>1998</v>
      </c>
      <c r="J266" s="79"/>
      <c r="K266" s="46">
        <f t="shared" si="17"/>
        <v>13700</v>
      </c>
      <c r="L266" s="79"/>
      <c r="M266" s="100">
        <v>13700</v>
      </c>
      <c r="O266" s="98" t="s">
        <v>1047</v>
      </c>
      <c r="P266" s="99" t="s">
        <v>1959</v>
      </c>
      <c r="Q266" s="100">
        <v>545936</v>
      </c>
      <c r="R266" s="46">
        <f t="shared" si="18"/>
        <v>725313</v>
      </c>
      <c r="S266" s="100">
        <v>74610</v>
      </c>
      <c r="T266" s="100">
        <v>650703</v>
      </c>
      <c r="V266" s="98" t="s">
        <v>1062</v>
      </c>
      <c r="W266" s="99" t="s">
        <v>1928</v>
      </c>
      <c r="X266" s="100">
        <v>3053102</v>
      </c>
      <c r="Y266" s="100">
        <f t="shared" si="19"/>
        <v>418730</v>
      </c>
      <c r="Z266" s="79"/>
      <c r="AA266" s="100">
        <v>418730</v>
      </c>
    </row>
    <row r="267" spans="1:27" ht="15">
      <c r="A267" s="98" t="s">
        <v>1085</v>
      </c>
      <c r="B267" s="99" t="s">
        <v>1971</v>
      </c>
      <c r="C267" s="79"/>
      <c r="D267" s="46">
        <f t="shared" si="16"/>
        <v>15200</v>
      </c>
      <c r="E267" s="79"/>
      <c r="F267" s="100">
        <v>15200</v>
      </c>
      <c r="H267" s="98" t="s">
        <v>1192</v>
      </c>
      <c r="I267" s="99" t="s">
        <v>1932</v>
      </c>
      <c r="J267" s="100">
        <v>14601</v>
      </c>
      <c r="K267" s="46">
        <f t="shared" si="17"/>
        <v>681618</v>
      </c>
      <c r="L267" s="100">
        <v>5000</v>
      </c>
      <c r="M267" s="100">
        <v>676618</v>
      </c>
      <c r="O267" s="98" t="s">
        <v>1050</v>
      </c>
      <c r="P267" s="99" t="s">
        <v>1960</v>
      </c>
      <c r="Q267" s="100">
        <v>30000</v>
      </c>
      <c r="R267" s="46">
        <f t="shared" si="18"/>
        <v>5261853</v>
      </c>
      <c r="S267" s="100">
        <v>482075</v>
      </c>
      <c r="T267" s="100">
        <v>4779778</v>
      </c>
      <c r="V267" s="98" t="s">
        <v>1064</v>
      </c>
      <c r="W267" s="99" t="s">
        <v>1964</v>
      </c>
      <c r="X267" s="79"/>
      <c r="Y267" s="100">
        <f t="shared" si="19"/>
        <v>46670</v>
      </c>
      <c r="Z267" s="79"/>
      <c r="AA267" s="100">
        <v>46670</v>
      </c>
    </row>
    <row r="268" spans="1:27" ht="15">
      <c r="A268" s="98" t="s">
        <v>1088</v>
      </c>
      <c r="B268" s="99" t="s">
        <v>1972</v>
      </c>
      <c r="C268" s="79"/>
      <c r="D268" s="46">
        <f t="shared" si="16"/>
        <v>207768</v>
      </c>
      <c r="E268" s="100">
        <v>73000</v>
      </c>
      <c r="F268" s="100">
        <v>134768</v>
      </c>
      <c r="H268" s="98" t="s">
        <v>1194</v>
      </c>
      <c r="I268" s="99" t="s">
        <v>1999</v>
      </c>
      <c r="J268" s="79"/>
      <c r="K268" s="46">
        <f t="shared" si="17"/>
        <v>9979927</v>
      </c>
      <c r="L268" s="79"/>
      <c r="M268" s="100">
        <v>9979927</v>
      </c>
      <c r="O268" s="98" t="s">
        <v>1053</v>
      </c>
      <c r="P268" s="99" t="s">
        <v>1961</v>
      </c>
      <c r="Q268" s="100">
        <v>633500</v>
      </c>
      <c r="R268" s="46">
        <f t="shared" si="18"/>
        <v>2365808</v>
      </c>
      <c r="S268" s="100">
        <v>639810</v>
      </c>
      <c r="T268" s="100">
        <v>1725998</v>
      </c>
      <c r="V268" s="98" t="s">
        <v>1067</v>
      </c>
      <c r="W268" s="99" t="s">
        <v>1965</v>
      </c>
      <c r="X268" s="100">
        <v>500</v>
      </c>
      <c r="Y268" s="100">
        <f t="shared" si="19"/>
        <v>256564</v>
      </c>
      <c r="Z268" s="100">
        <v>8399</v>
      </c>
      <c r="AA268" s="100">
        <v>248165</v>
      </c>
    </row>
    <row r="269" spans="1:27" ht="15">
      <c r="A269" s="98" t="s">
        <v>1091</v>
      </c>
      <c r="B269" s="99" t="s">
        <v>2219</v>
      </c>
      <c r="C269" s="79"/>
      <c r="D269" s="46">
        <f t="shared" si="16"/>
        <v>10850</v>
      </c>
      <c r="E269" s="79"/>
      <c r="F269" s="100">
        <v>10850</v>
      </c>
      <c r="H269" s="98" t="s">
        <v>1196</v>
      </c>
      <c r="I269" s="99" t="s">
        <v>2000</v>
      </c>
      <c r="J269" s="100">
        <v>12370000</v>
      </c>
      <c r="K269" s="46">
        <f t="shared" si="17"/>
        <v>866734</v>
      </c>
      <c r="L269" s="79"/>
      <c r="M269" s="100">
        <v>866734</v>
      </c>
      <c r="O269" s="98" t="s">
        <v>1056</v>
      </c>
      <c r="P269" s="99" t="s">
        <v>1962</v>
      </c>
      <c r="Q269" s="100">
        <v>4300</v>
      </c>
      <c r="R269" s="46">
        <f t="shared" si="18"/>
        <v>1861829</v>
      </c>
      <c r="S269" s="100">
        <v>30325</v>
      </c>
      <c r="T269" s="100">
        <v>1831504</v>
      </c>
      <c r="V269" s="98" t="s">
        <v>1070</v>
      </c>
      <c r="W269" s="99" t="s">
        <v>1966</v>
      </c>
      <c r="X269" s="79"/>
      <c r="Y269" s="100">
        <f t="shared" si="19"/>
        <v>191505</v>
      </c>
      <c r="Z269" s="100">
        <v>3695</v>
      </c>
      <c r="AA269" s="100">
        <v>187810</v>
      </c>
    </row>
    <row r="270" spans="1:27" ht="15">
      <c r="A270" s="98" t="s">
        <v>1094</v>
      </c>
      <c r="B270" s="99" t="s">
        <v>1973</v>
      </c>
      <c r="C270" s="100">
        <v>1396700</v>
      </c>
      <c r="D270" s="46">
        <f t="shared" si="16"/>
        <v>1341678</v>
      </c>
      <c r="E270" s="100">
        <v>36600</v>
      </c>
      <c r="F270" s="100">
        <v>1305078</v>
      </c>
      <c r="H270" s="98" t="s">
        <v>1199</v>
      </c>
      <c r="I270" s="99" t="s">
        <v>2001</v>
      </c>
      <c r="J270" s="79"/>
      <c r="K270" s="46">
        <f t="shared" si="17"/>
        <v>298901</v>
      </c>
      <c r="L270" s="79"/>
      <c r="M270" s="100">
        <v>298901</v>
      </c>
      <c r="O270" s="98" t="s">
        <v>1059</v>
      </c>
      <c r="P270" s="99" t="s">
        <v>1963</v>
      </c>
      <c r="Q270" s="100">
        <v>100000</v>
      </c>
      <c r="R270" s="46">
        <f t="shared" si="18"/>
        <v>722941</v>
      </c>
      <c r="S270" s="79"/>
      <c r="T270" s="100">
        <v>722941</v>
      </c>
      <c r="V270" s="98" t="s">
        <v>1073</v>
      </c>
      <c r="W270" s="99" t="s">
        <v>1967</v>
      </c>
      <c r="X270" s="79"/>
      <c r="Y270" s="100">
        <f t="shared" si="19"/>
        <v>69730</v>
      </c>
      <c r="Z270" s="79"/>
      <c r="AA270" s="100">
        <v>69730</v>
      </c>
    </row>
    <row r="271" spans="1:27" ht="15">
      <c r="A271" s="98" t="s">
        <v>1097</v>
      </c>
      <c r="B271" s="99" t="s">
        <v>1974</v>
      </c>
      <c r="C271" s="100">
        <v>1789353</v>
      </c>
      <c r="D271" s="46">
        <f t="shared" si="16"/>
        <v>664346</v>
      </c>
      <c r="E271" s="100">
        <v>163550</v>
      </c>
      <c r="F271" s="100">
        <v>500796</v>
      </c>
      <c r="H271" s="98" t="s">
        <v>1202</v>
      </c>
      <c r="I271" s="99" t="s">
        <v>2002</v>
      </c>
      <c r="J271" s="100">
        <v>5694913</v>
      </c>
      <c r="K271" s="46">
        <f t="shared" si="17"/>
        <v>2451132</v>
      </c>
      <c r="L271" s="100">
        <v>168500</v>
      </c>
      <c r="M271" s="100">
        <v>2282632</v>
      </c>
      <c r="O271" s="98" t="s">
        <v>1062</v>
      </c>
      <c r="P271" s="99" t="s">
        <v>1928</v>
      </c>
      <c r="Q271" s="100">
        <v>510000</v>
      </c>
      <c r="R271" s="46">
        <f t="shared" si="18"/>
        <v>2331398</v>
      </c>
      <c r="S271" s="100">
        <v>288735</v>
      </c>
      <c r="T271" s="100">
        <v>2042663</v>
      </c>
      <c r="V271" s="98" t="s">
        <v>1076</v>
      </c>
      <c r="W271" s="99" t="s">
        <v>1968</v>
      </c>
      <c r="X271" s="100">
        <v>115590</v>
      </c>
      <c r="Y271" s="100">
        <f t="shared" si="19"/>
        <v>822100</v>
      </c>
      <c r="Z271" s="100">
        <v>163636</v>
      </c>
      <c r="AA271" s="100">
        <v>658464</v>
      </c>
    </row>
    <row r="272" spans="1:27" ht="15">
      <c r="A272" s="98" t="s">
        <v>1100</v>
      </c>
      <c r="B272" s="99" t="s">
        <v>1975</v>
      </c>
      <c r="C272" s="79"/>
      <c r="D272" s="46">
        <f t="shared" si="16"/>
        <v>23810</v>
      </c>
      <c r="E272" s="79"/>
      <c r="F272" s="100">
        <v>23810</v>
      </c>
      <c r="H272" s="98" t="s">
        <v>1205</v>
      </c>
      <c r="I272" s="99" t="s">
        <v>2003</v>
      </c>
      <c r="J272" s="100">
        <v>1</v>
      </c>
      <c r="K272" s="46">
        <f t="shared" si="17"/>
        <v>9434547</v>
      </c>
      <c r="L272" s="79"/>
      <c r="M272" s="100">
        <v>9434547</v>
      </c>
      <c r="O272" s="98" t="s">
        <v>1064</v>
      </c>
      <c r="P272" s="99" t="s">
        <v>1964</v>
      </c>
      <c r="Q272" s="100">
        <v>1075183</v>
      </c>
      <c r="R272" s="46">
        <f t="shared" si="18"/>
        <v>381371</v>
      </c>
      <c r="S272" s="100">
        <v>31300</v>
      </c>
      <c r="T272" s="100">
        <v>350071</v>
      </c>
      <c r="V272" s="98" t="s">
        <v>1079</v>
      </c>
      <c r="W272" s="99" t="s">
        <v>1969</v>
      </c>
      <c r="X272" s="100">
        <v>171410</v>
      </c>
      <c r="Y272" s="100">
        <f t="shared" si="19"/>
        <v>132270</v>
      </c>
      <c r="Z272" s="100">
        <v>1000</v>
      </c>
      <c r="AA272" s="100">
        <v>131270</v>
      </c>
    </row>
    <row r="273" spans="1:27" ht="15">
      <c r="A273" s="98" t="s">
        <v>1103</v>
      </c>
      <c r="B273" s="99" t="s">
        <v>1976</v>
      </c>
      <c r="C273" s="79"/>
      <c r="D273" s="46">
        <f t="shared" si="16"/>
        <v>357677</v>
      </c>
      <c r="E273" s="100">
        <v>204000</v>
      </c>
      <c r="F273" s="100">
        <v>153677</v>
      </c>
      <c r="H273" s="98" t="s">
        <v>1208</v>
      </c>
      <c r="I273" s="99" t="s">
        <v>2004</v>
      </c>
      <c r="J273" s="100">
        <v>1</v>
      </c>
      <c r="K273" s="46">
        <f t="shared" si="17"/>
        <v>1523599</v>
      </c>
      <c r="L273" s="79"/>
      <c r="M273" s="100">
        <v>1523599</v>
      </c>
      <c r="O273" s="98" t="s">
        <v>1067</v>
      </c>
      <c r="P273" s="99" t="s">
        <v>1965</v>
      </c>
      <c r="Q273" s="79"/>
      <c r="R273" s="46">
        <f t="shared" si="18"/>
        <v>277179</v>
      </c>
      <c r="S273" s="100">
        <v>56200</v>
      </c>
      <c r="T273" s="100">
        <v>220979</v>
      </c>
      <c r="V273" s="98" t="s">
        <v>1082</v>
      </c>
      <c r="W273" s="99" t="s">
        <v>1970</v>
      </c>
      <c r="X273" s="100">
        <v>200</v>
      </c>
      <c r="Y273" s="100">
        <f t="shared" si="19"/>
        <v>553714</v>
      </c>
      <c r="Z273" s="100">
        <v>6000</v>
      </c>
      <c r="AA273" s="100">
        <v>547714</v>
      </c>
    </row>
    <row r="274" spans="1:27" ht="15">
      <c r="A274" s="98" t="s">
        <v>1106</v>
      </c>
      <c r="B274" s="99" t="s">
        <v>1977</v>
      </c>
      <c r="C274" s="79"/>
      <c r="D274" s="46">
        <f t="shared" si="16"/>
        <v>101132</v>
      </c>
      <c r="E274" s="79"/>
      <c r="F274" s="100">
        <v>101132</v>
      </c>
      <c r="H274" s="98" t="s">
        <v>1211</v>
      </c>
      <c r="I274" s="99" t="s">
        <v>2235</v>
      </c>
      <c r="J274" s="79"/>
      <c r="K274" s="46">
        <f t="shared" si="17"/>
        <v>43901</v>
      </c>
      <c r="L274" s="79"/>
      <c r="M274" s="100">
        <v>43901</v>
      </c>
      <c r="O274" s="98" t="s">
        <v>1070</v>
      </c>
      <c r="P274" s="99" t="s">
        <v>1966</v>
      </c>
      <c r="Q274" s="100">
        <v>7000</v>
      </c>
      <c r="R274" s="46">
        <f t="shared" si="18"/>
        <v>258864</v>
      </c>
      <c r="S274" s="100">
        <v>11300</v>
      </c>
      <c r="T274" s="100">
        <v>247564</v>
      </c>
      <c r="V274" s="98" t="s">
        <v>1085</v>
      </c>
      <c r="W274" s="99" t="s">
        <v>1971</v>
      </c>
      <c r="X274" s="79"/>
      <c r="Y274" s="100">
        <f t="shared" si="19"/>
        <v>452151</v>
      </c>
      <c r="Z274" s="100">
        <v>3889</v>
      </c>
      <c r="AA274" s="100">
        <v>448262</v>
      </c>
    </row>
    <row r="275" spans="1:27" ht="15">
      <c r="A275" s="98" t="s">
        <v>1109</v>
      </c>
      <c r="B275" s="99" t="s">
        <v>1978</v>
      </c>
      <c r="C275" s="79"/>
      <c r="D275" s="46">
        <f t="shared" si="16"/>
        <v>300431</v>
      </c>
      <c r="E275" s="100">
        <v>154000</v>
      </c>
      <c r="F275" s="100">
        <v>146431</v>
      </c>
      <c r="H275" s="98" t="s">
        <v>1214</v>
      </c>
      <c r="I275" s="99" t="s">
        <v>2005</v>
      </c>
      <c r="J275" s="100">
        <v>659900</v>
      </c>
      <c r="K275" s="46">
        <f t="shared" si="17"/>
        <v>1905628</v>
      </c>
      <c r="L275" s="100">
        <v>12500</v>
      </c>
      <c r="M275" s="100">
        <v>1893128</v>
      </c>
      <c r="O275" s="98" t="s">
        <v>1073</v>
      </c>
      <c r="P275" s="99" t="s">
        <v>1967</v>
      </c>
      <c r="Q275" s="100">
        <v>222500</v>
      </c>
      <c r="R275" s="46">
        <f t="shared" si="18"/>
        <v>1101760</v>
      </c>
      <c r="S275" s="79"/>
      <c r="T275" s="100">
        <v>1101760</v>
      </c>
      <c r="V275" s="98" t="s">
        <v>1088</v>
      </c>
      <c r="W275" s="99" t="s">
        <v>1972</v>
      </c>
      <c r="X275" s="100">
        <v>456483</v>
      </c>
      <c r="Y275" s="100">
        <f t="shared" si="19"/>
        <v>3311108</v>
      </c>
      <c r="Z275" s="100">
        <v>75000</v>
      </c>
      <c r="AA275" s="100">
        <v>3236108</v>
      </c>
    </row>
    <row r="276" spans="1:27" ht="15">
      <c r="A276" s="98" t="s">
        <v>1113</v>
      </c>
      <c r="B276" s="99" t="s">
        <v>1979</v>
      </c>
      <c r="C276" s="79"/>
      <c r="D276" s="46">
        <f t="shared" si="16"/>
        <v>786729</v>
      </c>
      <c r="E276" s="79"/>
      <c r="F276" s="100">
        <v>786729</v>
      </c>
      <c r="H276" s="98" t="s">
        <v>1217</v>
      </c>
      <c r="I276" s="99" t="s">
        <v>2006</v>
      </c>
      <c r="J276" s="79"/>
      <c r="K276" s="46">
        <f t="shared" si="17"/>
        <v>1474112</v>
      </c>
      <c r="L276" s="79"/>
      <c r="M276" s="100">
        <v>1474112</v>
      </c>
      <c r="O276" s="98" t="s">
        <v>1076</v>
      </c>
      <c r="P276" s="99" t="s">
        <v>1968</v>
      </c>
      <c r="Q276" s="100">
        <v>3</v>
      </c>
      <c r="R276" s="46">
        <f t="shared" si="18"/>
        <v>710597</v>
      </c>
      <c r="S276" s="100">
        <v>72441</v>
      </c>
      <c r="T276" s="100">
        <v>638156</v>
      </c>
      <c r="V276" s="98" t="s">
        <v>1091</v>
      </c>
      <c r="W276" s="99" t="s">
        <v>2219</v>
      </c>
      <c r="X276" s="79"/>
      <c r="Y276" s="100">
        <f t="shared" si="19"/>
        <v>529616</v>
      </c>
      <c r="Z276" s="79"/>
      <c r="AA276" s="100">
        <v>529616</v>
      </c>
    </row>
    <row r="277" spans="1:27" ht="15">
      <c r="A277" s="98" t="s">
        <v>1123</v>
      </c>
      <c r="B277" s="99" t="s">
        <v>1980</v>
      </c>
      <c r="C277" s="100">
        <v>470408</v>
      </c>
      <c r="D277" s="46">
        <f t="shared" si="16"/>
        <v>1024003</v>
      </c>
      <c r="E277" s="100">
        <v>22967</v>
      </c>
      <c r="F277" s="100">
        <v>1001036</v>
      </c>
      <c r="H277" s="98" t="s">
        <v>1220</v>
      </c>
      <c r="I277" s="99" t="s">
        <v>2007</v>
      </c>
      <c r="J277" s="79"/>
      <c r="K277" s="46">
        <f t="shared" si="17"/>
        <v>192400</v>
      </c>
      <c r="L277" s="100">
        <v>189800</v>
      </c>
      <c r="M277" s="100">
        <v>2600</v>
      </c>
      <c r="O277" s="98" t="s">
        <v>1079</v>
      </c>
      <c r="P277" s="99" t="s">
        <v>1969</v>
      </c>
      <c r="Q277" s="100">
        <v>1454550</v>
      </c>
      <c r="R277" s="46">
        <f t="shared" si="18"/>
        <v>2542599</v>
      </c>
      <c r="S277" s="100">
        <v>356586</v>
      </c>
      <c r="T277" s="100">
        <v>2186013</v>
      </c>
      <c r="V277" s="98" t="s">
        <v>1094</v>
      </c>
      <c r="W277" s="99" t="s">
        <v>1973</v>
      </c>
      <c r="X277" s="100">
        <v>3237574</v>
      </c>
      <c r="Y277" s="100">
        <f t="shared" si="19"/>
        <v>14845072</v>
      </c>
      <c r="Z277" s="100">
        <v>3247805</v>
      </c>
      <c r="AA277" s="100">
        <v>11597267</v>
      </c>
    </row>
    <row r="278" spans="1:27" ht="15">
      <c r="A278" s="98" t="s">
        <v>1126</v>
      </c>
      <c r="B278" s="99" t="s">
        <v>1747</v>
      </c>
      <c r="C278" s="79"/>
      <c r="D278" s="46">
        <f t="shared" si="16"/>
        <v>2149116</v>
      </c>
      <c r="E278" s="100">
        <v>137525</v>
      </c>
      <c r="F278" s="100">
        <v>2011591</v>
      </c>
      <c r="H278" s="98" t="s">
        <v>1223</v>
      </c>
      <c r="I278" s="99" t="s">
        <v>2008</v>
      </c>
      <c r="J278" s="79"/>
      <c r="K278" s="46">
        <f t="shared" si="17"/>
        <v>42800</v>
      </c>
      <c r="L278" s="79"/>
      <c r="M278" s="100">
        <v>42800</v>
      </c>
      <c r="O278" s="98" t="s">
        <v>1082</v>
      </c>
      <c r="P278" s="99" t="s">
        <v>1970</v>
      </c>
      <c r="Q278" s="100">
        <v>1347520</v>
      </c>
      <c r="R278" s="46">
        <f t="shared" si="18"/>
        <v>2246382</v>
      </c>
      <c r="S278" s="100">
        <v>552638</v>
      </c>
      <c r="T278" s="100">
        <v>1693744</v>
      </c>
      <c r="V278" s="98" t="s">
        <v>1097</v>
      </c>
      <c r="W278" s="99" t="s">
        <v>1974</v>
      </c>
      <c r="X278" s="100">
        <v>782980</v>
      </c>
      <c r="Y278" s="100">
        <f t="shared" si="19"/>
        <v>6167874</v>
      </c>
      <c r="Z278" s="100">
        <v>151500</v>
      </c>
      <c r="AA278" s="100">
        <v>6016374</v>
      </c>
    </row>
    <row r="279" spans="1:27" ht="15">
      <c r="A279" s="98" t="s">
        <v>1128</v>
      </c>
      <c r="B279" s="99" t="s">
        <v>1981</v>
      </c>
      <c r="C279" s="79"/>
      <c r="D279" s="46">
        <f t="shared" si="16"/>
        <v>279799</v>
      </c>
      <c r="E279" s="100">
        <v>125000</v>
      </c>
      <c r="F279" s="100">
        <v>154799</v>
      </c>
      <c r="H279" s="98" t="s">
        <v>1226</v>
      </c>
      <c r="I279" s="99" t="s">
        <v>2009</v>
      </c>
      <c r="J279" s="100">
        <v>9808168</v>
      </c>
      <c r="K279" s="46">
        <f t="shared" si="17"/>
        <v>2574866</v>
      </c>
      <c r="L279" s="100">
        <v>16000</v>
      </c>
      <c r="M279" s="100">
        <v>2558866</v>
      </c>
      <c r="O279" s="98" t="s">
        <v>1085</v>
      </c>
      <c r="P279" s="99" t="s">
        <v>1971</v>
      </c>
      <c r="Q279" s="79"/>
      <c r="R279" s="46">
        <f t="shared" si="18"/>
        <v>242895</v>
      </c>
      <c r="S279" s="79"/>
      <c r="T279" s="100">
        <v>242895</v>
      </c>
      <c r="V279" s="98" t="s">
        <v>1100</v>
      </c>
      <c r="W279" s="99" t="s">
        <v>1975</v>
      </c>
      <c r="X279" s="79"/>
      <c r="Y279" s="100">
        <f t="shared" si="19"/>
        <v>264300</v>
      </c>
      <c r="Z279" s="79"/>
      <c r="AA279" s="100">
        <v>264300</v>
      </c>
    </row>
    <row r="280" spans="1:27" ht="15">
      <c r="A280" s="98" t="s">
        <v>1131</v>
      </c>
      <c r="B280" s="99" t="s">
        <v>1982</v>
      </c>
      <c r="C280" s="79"/>
      <c r="D280" s="46">
        <f t="shared" si="16"/>
        <v>86846</v>
      </c>
      <c r="E280" s="100">
        <v>26000</v>
      </c>
      <c r="F280" s="100">
        <v>60846</v>
      </c>
      <c r="H280" s="98" t="s">
        <v>1233</v>
      </c>
      <c r="I280" s="99" t="s">
        <v>2011</v>
      </c>
      <c r="J280" s="79"/>
      <c r="K280" s="46">
        <f t="shared" si="17"/>
        <v>54703</v>
      </c>
      <c r="L280" s="79"/>
      <c r="M280" s="100">
        <v>54703</v>
      </c>
      <c r="O280" s="98" t="s">
        <v>1088</v>
      </c>
      <c r="P280" s="99" t="s">
        <v>1972</v>
      </c>
      <c r="Q280" s="100">
        <v>999100</v>
      </c>
      <c r="R280" s="46">
        <f t="shared" si="18"/>
        <v>2138392</v>
      </c>
      <c r="S280" s="100">
        <v>156300</v>
      </c>
      <c r="T280" s="100">
        <v>1982092</v>
      </c>
      <c r="V280" s="98" t="s">
        <v>1103</v>
      </c>
      <c r="W280" s="99" t="s">
        <v>1976</v>
      </c>
      <c r="X280" s="100">
        <v>138400</v>
      </c>
      <c r="Y280" s="100">
        <f t="shared" si="19"/>
        <v>700478</v>
      </c>
      <c r="Z280" s="100">
        <v>13000</v>
      </c>
      <c r="AA280" s="100">
        <v>687478</v>
      </c>
    </row>
    <row r="281" spans="1:27" ht="15">
      <c r="A281" s="98" t="s">
        <v>1134</v>
      </c>
      <c r="B281" s="99" t="s">
        <v>1899</v>
      </c>
      <c r="C281" s="100">
        <v>348000</v>
      </c>
      <c r="D281" s="46">
        <f t="shared" si="16"/>
        <v>1131388</v>
      </c>
      <c r="E281" s="100">
        <v>247181</v>
      </c>
      <c r="F281" s="100">
        <v>884207</v>
      </c>
      <c r="H281" s="98" t="s">
        <v>1236</v>
      </c>
      <c r="I281" s="99" t="s">
        <v>2012</v>
      </c>
      <c r="J281" s="79"/>
      <c r="K281" s="46">
        <f t="shared" si="17"/>
        <v>499634</v>
      </c>
      <c r="L281" s="100">
        <v>2000</v>
      </c>
      <c r="M281" s="100">
        <v>497634</v>
      </c>
      <c r="O281" s="98" t="s">
        <v>1091</v>
      </c>
      <c r="P281" s="99" t="s">
        <v>2219</v>
      </c>
      <c r="Q281" s="79"/>
      <c r="R281" s="46">
        <f t="shared" si="18"/>
        <v>139857</v>
      </c>
      <c r="S281" s="100">
        <v>8400</v>
      </c>
      <c r="T281" s="100">
        <v>131457</v>
      </c>
      <c r="V281" s="98" t="s">
        <v>1106</v>
      </c>
      <c r="W281" s="99" t="s">
        <v>1977</v>
      </c>
      <c r="X281" s="100">
        <v>8300</v>
      </c>
      <c r="Y281" s="100">
        <f t="shared" si="19"/>
        <v>1440312</v>
      </c>
      <c r="Z281" s="100">
        <v>206140</v>
      </c>
      <c r="AA281" s="100">
        <v>1234172</v>
      </c>
    </row>
    <row r="282" spans="1:27" ht="15">
      <c r="A282" s="98" t="s">
        <v>1136</v>
      </c>
      <c r="B282" s="99" t="s">
        <v>1900</v>
      </c>
      <c r="C282" s="100">
        <v>3000</v>
      </c>
      <c r="D282" s="46">
        <f t="shared" si="16"/>
        <v>1328255</v>
      </c>
      <c r="E282" s="100">
        <v>271775</v>
      </c>
      <c r="F282" s="100">
        <v>1056480</v>
      </c>
      <c r="H282" s="98" t="s">
        <v>1239</v>
      </c>
      <c r="I282" s="99" t="s">
        <v>2013</v>
      </c>
      <c r="J282" s="100">
        <v>72536</v>
      </c>
      <c r="K282" s="46">
        <f t="shared" si="17"/>
        <v>6950</v>
      </c>
      <c r="L282" s="79"/>
      <c r="M282" s="100">
        <v>6950</v>
      </c>
      <c r="O282" s="98" t="s">
        <v>1094</v>
      </c>
      <c r="P282" s="99" t="s">
        <v>1973</v>
      </c>
      <c r="Q282" s="100">
        <v>9430418</v>
      </c>
      <c r="R282" s="46">
        <f t="shared" si="18"/>
        <v>9755327</v>
      </c>
      <c r="S282" s="100">
        <v>1433537</v>
      </c>
      <c r="T282" s="100">
        <v>8321790</v>
      </c>
      <c r="V282" s="98" t="s">
        <v>1109</v>
      </c>
      <c r="W282" s="99" t="s">
        <v>1978</v>
      </c>
      <c r="X282" s="100">
        <v>1132190</v>
      </c>
      <c r="Y282" s="100">
        <f t="shared" si="19"/>
        <v>913138</v>
      </c>
      <c r="Z282" s="100">
        <v>60940</v>
      </c>
      <c r="AA282" s="100">
        <v>852198</v>
      </c>
    </row>
    <row r="283" spans="1:27" ht="15">
      <c r="A283" s="98" t="s">
        <v>1138</v>
      </c>
      <c r="B283" s="99" t="s">
        <v>1983</v>
      </c>
      <c r="C283" s="79"/>
      <c r="D283" s="46">
        <f t="shared" si="16"/>
        <v>184075</v>
      </c>
      <c r="E283" s="100">
        <v>122000</v>
      </c>
      <c r="F283" s="100">
        <v>62075</v>
      </c>
      <c r="H283" s="98" t="s">
        <v>1242</v>
      </c>
      <c r="I283" s="99" t="s">
        <v>2014</v>
      </c>
      <c r="J283" s="100">
        <v>187000</v>
      </c>
      <c r="K283" s="46">
        <f t="shared" si="17"/>
        <v>13600</v>
      </c>
      <c r="L283" s="79"/>
      <c r="M283" s="100">
        <v>13600</v>
      </c>
      <c r="O283" s="98" t="s">
        <v>1097</v>
      </c>
      <c r="P283" s="99" t="s">
        <v>1974</v>
      </c>
      <c r="Q283" s="100">
        <v>6310853</v>
      </c>
      <c r="R283" s="46">
        <f t="shared" si="18"/>
        <v>7226245</v>
      </c>
      <c r="S283" s="100">
        <v>1205799</v>
      </c>
      <c r="T283" s="100">
        <v>6020446</v>
      </c>
      <c r="V283" s="98" t="s">
        <v>1113</v>
      </c>
      <c r="W283" s="99" t="s">
        <v>1979</v>
      </c>
      <c r="X283" s="100">
        <v>17421400</v>
      </c>
      <c r="Y283" s="100">
        <f t="shared" si="19"/>
        <v>15223629</v>
      </c>
      <c r="Z283" s="79"/>
      <c r="AA283" s="100">
        <v>15223629</v>
      </c>
    </row>
    <row r="284" spans="1:27" ht="15">
      <c r="A284" s="98" t="s">
        <v>1147</v>
      </c>
      <c r="B284" s="99" t="s">
        <v>1984</v>
      </c>
      <c r="C284" s="79"/>
      <c r="D284" s="46">
        <f t="shared" si="16"/>
        <v>1398101</v>
      </c>
      <c r="E284" s="79"/>
      <c r="F284" s="100">
        <v>1398101</v>
      </c>
      <c r="H284" s="98" t="s">
        <v>1245</v>
      </c>
      <c r="I284" s="99" t="s">
        <v>2015</v>
      </c>
      <c r="J284" s="100">
        <v>3000</v>
      </c>
      <c r="K284" s="46">
        <f t="shared" si="17"/>
        <v>25575</v>
      </c>
      <c r="L284" s="79"/>
      <c r="M284" s="100">
        <v>25575</v>
      </c>
      <c r="O284" s="98" t="s">
        <v>1100</v>
      </c>
      <c r="P284" s="99" t="s">
        <v>1975</v>
      </c>
      <c r="Q284" s="79"/>
      <c r="R284" s="46">
        <f t="shared" si="18"/>
        <v>366999</v>
      </c>
      <c r="S284" s="79"/>
      <c r="T284" s="100">
        <v>366999</v>
      </c>
      <c r="V284" s="98" t="s">
        <v>1123</v>
      </c>
      <c r="W284" s="99" t="s">
        <v>1980</v>
      </c>
      <c r="X284" s="100">
        <v>4196987</v>
      </c>
      <c r="Y284" s="100">
        <f t="shared" si="19"/>
        <v>9039547</v>
      </c>
      <c r="Z284" s="100">
        <v>452139</v>
      </c>
      <c r="AA284" s="100">
        <v>8587408</v>
      </c>
    </row>
    <row r="285" spans="1:27" ht="15">
      <c r="A285" s="98" t="s">
        <v>1150</v>
      </c>
      <c r="B285" s="99" t="s">
        <v>1985</v>
      </c>
      <c r="C285" s="100">
        <v>1427200</v>
      </c>
      <c r="D285" s="46">
        <f t="shared" si="16"/>
        <v>664081</v>
      </c>
      <c r="E285" s="100">
        <v>18000</v>
      </c>
      <c r="F285" s="100">
        <v>646081</v>
      </c>
      <c r="H285" s="98" t="s">
        <v>1248</v>
      </c>
      <c r="I285" s="99" t="s">
        <v>2016</v>
      </c>
      <c r="J285" s="100">
        <v>5000</v>
      </c>
      <c r="K285" s="46">
        <f t="shared" si="17"/>
        <v>0</v>
      </c>
      <c r="L285" s="79"/>
      <c r="M285" s="79"/>
      <c r="O285" s="98" t="s">
        <v>1103</v>
      </c>
      <c r="P285" s="99" t="s">
        <v>1976</v>
      </c>
      <c r="Q285" s="100">
        <v>457900</v>
      </c>
      <c r="R285" s="46">
        <f t="shared" si="18"/>
        <v>3918411</v>
      </c>
      <c r="S285" s="100">
        <v>1052450</v>
      </c>
      <c r="T285" s="100">
        <v>2865961</v>
      </c>
      <c r="V285" s="98" t="s">
        <v>1126</v>
      </c>
      <c r="W285" s="99" t="s">
        <v>1747</v>
      </c>
      <c r="X285" s="100">
        <v>16327350</v>
      </c>
      <c r="Y285" s="100">
        <f t="shared" si="19"/>
        <v>14585714</v>
      </c>
      <c r="Z285" s="100">
        <v>149035</v>
      </c>
      <c r="AA285" s="100">
        <v>14436679</v>
      </c>
    </row>
    <row r="286" spans="1:27" ht="15">
      <c r="A286" s="98" t="s">
        <v>1152</v>
      </c>
      <c r="B286" s="99" t="s">
        <v>1986</v>
      </c>
      <c r="C286" s="100">
        <v>2818951</v>
      </c>
      <c r="D286" s="46">
        <f t="shared" si="16"/>
        <v>1322415</v>
      </c>
      <c r="E286" s="100">
        <v>160500</v>
      </c>
      <c r="F286" s="100">
        <v>1161915</v>
      </c>
      <c r="H286" s="98" t="s">
        <v>1251</v>
      </c>
      <c r="I286" s="99" t="s">
        <v>2017</v>
      </c>
      <c r="J286" s="100">
        <v>65080</v>
      </c>
      <c r="K286" s="46">
        <f t="shared" si="17"/>
        <v>30300</v>
      </c>
      <c r="L286" s="79"/>
      <c r="M286" s="100">
        <v>30300</v>
      </c>
      <c r="O286" s="98" t="s">
        <v>1106</v>
      </c>
      <c r="P286" s="99" t="s">
        <v>1977</v>
      </c>
      <c r="Q286" s="100">
        <v>130001</v>
      </c>
      <c r="R286" s="46">
        <f t="shared" si="18"/>
        <v>1339756</v>
      </c>
      <c r="S286" s="100">
        <v>368570</v>
      </c>
      <c r="T286" s="100">
        <v>971186</v>
      </c>
      <c r="V286" s="98" t="s">
        <v>1128</v>
      </c>
      <c r="W286" s="99" t="s">
        <v>1981</v>
      </c>
      <c r="X286" s="79"/>
      <c r="Y286" s="100">
        <f t="shared" si="19"/>
        <v>3190874</v>
      </c>
      <c r="Z286" s="79"/>
      <c r="AA286" s="100">
        <v>3190874</v>
      </c>
    </row>
    <row r="287" spans="1:27" ht="15">
      <c r="A287" s="162" t="s">
        <v>1144</v>
      </c>
      <c r="B287" s="99" t="s">
        <v>1987</v>
      </c>
      <c r="C287" s="100">
        <v>181095</v>
      </c>
      <c r="D287" s="46">
        <f t="shared" si="16"/>
        <v>2322002</v>
      </c>
      <c r="E287" s="100">
        <v>573350</v>
      </c>
      <c r="F287" s="100">
        <v>1748652</v>
      </c>
      <c r="H287" s="98" t="s">
        <v>1254</v>
      </c>
      <c r="I287" s="99" t="s">
        <v>2018</v>
      </c>
      <c r="J287" s="100">
        <v>23002</v>
      </c>
      <c r="K287" s="46">
        <f t="shared" si="17"/>
        <v>116901</v>
      </c>
      <c r="L287" s="100">
        <v>57000</v>
      </c>
      <c r="M287" s="100">
        <v>59901</v>
      </c>
      <c r="O287" s="98" t="s">
        <v>1109</v>
      </c>
      <c r="P287" s="99" t="s">
        <v>1978</v>
      </c>
      <c r="Q287" s="100">
        <v>76052</v>
      </c>
      <c r="R287" s="46">
        <f t="shared" si="18"/>
        <v>1555329</v>
      </c>
      <c r="S287" s="100">
        <v>182000</v>
      </c>
      <c r="T287" s="100">
        <v>1373329</v>
      </c>
      <c r="V287" s="98" t="s">
        <v>1131</v>
      </c>
      <c r="W287" s="99" t="s">
        <v>1982</v>
      </c>
      <c r="X287" s="100">
        <v>26820</v>
      </c>
      <c r="Y287" s="100">
        <f t="shared" si="19"/>
        <v>1322347</v>
      </c>
      <c r="Z287" s="79"/>
      <c r="AA287" s="100">
        <v>1322347</v>
      </c>
    </row>
    <row r="288" spans="1:27" ht="15">
      <c r="A288" s="98" t="s">
        <v>1156</v>
      </c>
      <c r="B288" s="99" t="s">
        <v>1988</v>
      </c>
      <c r="C288" s="79"/>
      <c r="D288" s="46">
        <f t="shared" si="16"/>
        <v>469774</v>
      </c>
      <c r="E288" s="79"/>
      <c r="F288" s="100">
        <v>469774</v>
      </c>
      <c r="H288" s="98" t="s">
        <v>1260</v>
      </c>
      <c r="I288" s="99" t="s">
        <v>2020</v>
      </c>
      <c r="J288" s="79"/>
      <c r="K288" s="46">
        <f t="shared" si="17"/>
        <v>867354</v>
      </c>
      <c r="L288" s="79"/>
      <c r="M288" s="100">
        <v>867354</v>
      </c>
      <c r="O288" s="98" t="s">
        <v>1113</v>
      </c>
      <c r="P288" s="99" t="s">
        <v>1979</v>
      </c>
      <c r="Q288" s="100">
        <v>178900</v>
      </c>
      <c r="R288" s="46">
        <f t="shared" si="18"/>
        <v>5620196</v>
      </c>
      <c r="S288" s="100">
        <v>267459</v>
      </c>
      <c r="T288" s="100">
        <v>5352737</v>
      </c>
      <c r="V288" s="98" t="s">
        <v>1134</v>
      </c>
      <c r="W288" s="99" t="s">
        <v>1899</v>
      </c>
      <c r="X288" s="100">
        <v>131301</v>
      </c>
      <c r="Y288" s="100">
        <f t="shared" si="19"/>
        <v>41043674</v>
      </c>
      <c r="Z288" s="100">
        <v>14435953</v>
      </c>
      <c r="AA288" s="100">
        <v>26607721</v>
      </c>
    </row>
    <row r="289" spans="1:27" ht="15">
      <c r="A289" s="98" t="s">
        <v>1159</v>
      </c>
      <c r="B289" s="99" t="s">
        <v>1989</v>
      </c>
      <c r="C289" s="100">
        <v>907200</v>
      </c>
      <c r="D289" s="46">
        <f t="shared" si="16"/>
        <v>352209</v>
      </c>
      <c r="E289" s="79"/>
      <c r="F289" s="100">
        <v>352209</v>
      </c>
      <c r="H289" s="98" t="s">
        <v>1263</v>
      </c>
      <c r="I289" s="99" t="s">
        <v>2021</v>
      </c>
      <c r="J289" s="79"/>
      <c r="K289" s="46">
        <f t="shared" si="17"/>
        <v>116000</v>
      </c>
      <c r="L289" s="79"/>
      <c r="M289" s="100">
        <v>116000</v>
      </c>
      <c r="O289" s="98" t="s">
        <v>1123</v>
      </c>
      <c r="P289" s="99" t="s">
        <v>1980</v>
      </c>
      <c r="Q289" s="100">
        <v>1548992</v>
      </c>
      <c r="R289" s="46">
        <f t="shared" si="18"/>
        <v>8921472</v>
      </c>
      <c r="S289" s="100">
        <v>319260</v>
      </c>
      <c r="T289" s="100">
        <v>8602212</v>
      </c>
      <c r="V289" s="98" t="s">
        <v>1136</v>
      </c>
      <c r="W289" s="99" t="s">
        <v>1900</v>
      </c>
      <c r="X289" s="100">
        <v>8315215</v>
      </c>
      <c r="Y289" s="100">
        <f t="shared" si="19"/>
        <v>54514111</v>
      </c>
      <c r="Z289" s="100">
        <v>375863</v>
      </c>
      <c r="AA289" s="100">
        <v>54138248</v>
      </c>
    </row>
    <row r="290" spans="1:27" ht="15">
      <c r="A290" s="98" t="s">
        <v>1162</v>
      </c>
      <c r="B290" s="99" t="s">
        <v>2259</v>
      </c>
      <c r="C290" s="79"/>
      <c r="D290" s="46">
        <f t="shared" si="16"/>
        <v>236573</v>
      </c>
      <c r="E290" s="79"/>
      <c r="F290" s="100">
        <v>236573</v>
      </c>
      <c r="H290" s="98" t="s">
        <v>1266</v>
      </c>
      <c r="I290" s="99" t="s">
        <v>2022</v>
      </c>
      <c r="J290" s="79"/>
      <c r="K290" s="46">
        <f t="shared" si="17"/>
        <v>3100</v>
      </c>
      <c r="L290" s="79"/>
      <c r="M290" s="100">
        <v>3100</v>
      </c>
      <c r="O290" s="98" t="s">
        <v>1126</v>
      </c>
      <c r="P290" s="99" t="s">
        <v>1747</v>
      </c>
      <c r="Q290" s="100">
        <v>3094351</v>
      </c>
      <c r="R290" s="46">
        <f t="shared" si="18"/>
        <v>29678876</v>
      </c>
      <c r="S290" s="100">
        <v>832907</v>
      </c>
      <c r="T290" s="100">
        <v>28845969</v>
      </c>
      <c r="V290" s="98" t="s">
        <v>1138</v>
      </c>
      <c r="W290" s="99" t="s">
        <v>1983</v>
      </c>
      <c r="X290" s="100">
        <v>120395</v>
      </c>
      <c r="Y290" s="100">
        <f t="shared" si="19"/>
        <v>796648</v>
      </c>
      <c r="Z290" s="100">
        <v>1100</v>
      </c>
      <c r="AA290" s="100">
        <v>795548</v>
      </c>
    </row>
    <row r="291" spans="1:27" ht="15">
      <c r="A291" s="98" t="s">
        <v>1165</v>
      </c>
      <c r="B291" s="99" t="s">
        <v>1990</v>
      </c>
      <c r="C291" s="100">
        <v>1616202</v>
      </c>
      <c r="D291" s="46">
        <f t="shared" si="16"/>
        <v>1682807</v>
      </c>
      <c r="E291" s="100">
        <v>226981</v>
      </c>
      <c r="F291" s="100">
        <v>1455826</v>
      </c>
      <c r="H291" s="98" t="s">
        <v>1269</v>
      </c>
      <c r="I291" s="99" t="s">
        <v>2023</v>
      </c>
      <c r="J291" s="79"/>
      <c r="K291" s="46">
        <f t="shared" si="17"/>
        <v>16150</v>
      </c>
      <c r="L291" s="79"/>
      <c r="M291" s="100">
        <v>16150</v>
      </c>
      <c r="O291" s="98" t="s">
        <v>1128</v>
      </c>
      <c r="P291" s="99" t="s">
        <v>1981</v>
      </c>
      <c r="Q291" s="79"/>
      <c r="R291" s="46">
        <f t="shared" si="18"/>
        <v>1453292</v>
      </c>
      <c r="S291" s="100">
        <v>135075</v>
      </c>
      <c r="T291" s="100">
        <v>1318217</v>
      </c>
      <c r="V291" s="98" t="s">
        <v>1147</v>
      </c>
      <c r="W291" s="99" t="s">
        <v>1984</v>
      </c>
      <c r="X291" s="100">
        <v>479302</v>
      </c>
      <c r="Y291" s="100">
        <f t="shared" si="19"/>
        <v>34299939</v>
      </c>
      <c r="Z291" s="100">
        <v>176765</v>
      </c>
      <c r="AA291" s="100">
        <v>34123174</v>
      </c>
    </row>
    <row r="292" spans="1:27" ht="15">
      <c r="A292" s="98" t="s">
        <v>1168</v>
      </c>
      <c r="B292" s="99" t="s">
        <v>1991</v>
      </c>
      <c r="C292" s="100">
        <v>1661705</v>
      </c>
      <c r="D292" s="46">
        <f t="shared" si="16"/>
        <v>3065857</v>
      </c>
      <c r="E292" s="100">
        <v>1034214</v>
      </c>
      <c r="F292" s="100">
        <v>2031643</v>
      </c>
      <c r="H292" s="98" t="s">
        <v>1272</v>
      </c>
      <c r="I292" s="99" t="s">
        <v>2024</v>
      </c>
      <c r="J292" s="79"/>
      <c r="K292" s="46">
        <f t="shared" si="17"/>
        <v>30490</v>
      </c>
      <c r="L292" s="79"/>
      <c r="M292" s="100">
        <v>30490</v>
      </c>
      <c r="O292" s="98" t="s">
        <v>1131</v>
      </c>
      <c r="P292" s="99" t="s">
        <v>1982</v>
      </c>
      <c r="Q292" s="100">
        <v>262900</v>
      </c>
      <c r="R292" s="46">
        <f t="shared" si="18"/>
        <v>1022713</v>
      </c>
      <c r="S292" s="100">
        <v>222550</v>
      </c>
      <c r="T292" s="100">
        <v>800163</v>
      </c>
      <c r="V292" s="98" t="s">
        <v>1150</v>
      </c>
      <c r="W292" s="99" t="s">
        <v>1985</v>
      </c>
      <c r="X292" s="100">
        <v>2104662</v>
      </c>
      <c r="Y292" s="100">
        <f t="shared" si="19"/>
        <v>20000421</v>
      </c>
      <c r="Z292" s="100">
        <v>3409640</v>
      </c>
      <c r="AA292" s="100">
        <v>16590781</v>
      </c>
    </row>
    <row r="293" spans="1:27" ht="15">
      <c r="A293" s="98" t="s">
        <v>1171</v>
      </c>
      <c r="B293" s="99" t="s">
        <v>1992</v>
      </c>
      <c r="C293" s="79"/>
      <c r="D293" s="46">
        <f t="shared" si="16"/>
        <v>33251</v>
      </c>
      <c r="E293" s="79"/>
      <c r="F293" s="100">
        <v>33251</v>
      </c>
      <c r="H293" s="98" t="s">
        <v>1275</v>
      </c>
      <c r="I293" s="99" t="s">
        <v>2025</v>
      </c>
      <c r="J293" s="100">
        <v>4400</v>
      </c>
      <c r="K293" s="46">
        <f t="shared" si="17"/>
        <v>1340453</v>
      </c>
      <c r="L293" s="79"/>
      <c r="M293" s="100">
        <v>1340453</v>
      </c>
      <c r="O293" s="98" t="s">
        <v>1134</v>
      </c>
      <c r="P293" s="99" t="s">
        <v>1899</v>
      </c>
      <c r="Q293" s="100">
        <v>1184271</v>
      </c>
      <c r="R293" s="46">
        <f t="shared" si="18"/>
        <v>9837692</v>
      </c>
      <c r="S293" s="100">
        <v>1171481</v>
      </c>
      <c r="T293" s="100">
        <v>8666211</v>
      </c>
      <c r="V293" s="98" t="s">
        <v>1152</v>
      </c>
      <c r="W293" s="99" t="s">
        <v>1986</v>
      </c>
      <c r="X293" s="100">
        <v>2701102</v>
      </c>
      <c r="Y293" s="100">
        <f t="shared" si="19"/>
        <v>27096942</v>
      </c>
      <c r="Z293" s="100">
        <v>60175</v>
      </c>
      <c r="AA293" s="100">
        <v>27036767</v>
      </c>
    </row>
    <row r="294" spans="1:27" ht="15">
      <c r="A294" s="98" t="s">
        <v>1174</v>
      </c>
      <c r="B294" s="99" t="s">
        <v>1993</v>
      </c>
      <c r="C294" s="79"/>
      <c r="D294" s="46">
        <f t="shared" si="16"/>
        <v>516713</v>
      </c>
      <c r="E294" s="100">
        <v>72300</v>
      </c>
      <c r="F294" s="100">
        <v>444413</v>
      </c>
      <c r="H294" s="98" t="s">
        <v>1281</v>
      </c>
      <c r="I294" s="99" t="s">
        <v>2026</v>
      </c>
      <c r="J294" s="79"/>
      <c r="K294" s="46">
        <f t="shared" si="17"/>
        <v>2457763</v>
      </c>
      <c r="L294" s="79"/>
      <c r="M294" s="100">
        <v>2457763</v>
      </c>
      <c r="O294" s="98" t="s">
        <v>1136</v>
      </c>
      <c r="P294" s="99" t="s">
        <v>1900</v>
      </c>
      <c r="Q294" s="100">
        <v>503621</v>
      </c>
      <c r="R294" s="46">
        <f t="shared" si="18"/>
        <v>12764545</v>
      </c>
      <c r="S294" s="100">
        <v>2266510</v>
      </c>
      <c r="T294" s="100">
        <v>10498035</v>
      </c>
      <c r="V294" s="162" t="s">
        <v>1144</v>
      </c>
      <c r="W294" s="99" t="s">
        <v>1987</v>
      </c>
      <c r="X294" s="100">
        <v>6735208</v>
      </c>
      <c r="Y294" s="100">
        <f t="shared" si="19"/>
        <v>35636326</v>
      </c>
      <c r="Z294" s="100">
        <v>4771441</v>
      </c>
      <c r="AA294" s="100">
        <v>30864885</v>
      </c>
    </row>
    <row r="295" spans="1:27" ht="15">
      <c r="A295" s="98" t="s">
        <v>1177</v>
      </c>
      <c r="B295" s="99" t="s">
        <v>1994</v>
      </c>
      <c r="C295" s="100">
        <v>180000</v>
      </c>
      <c r="D295" s="46">
        <f t="shared" si="16"/>
        <v>35163</v>
      </c>
      <c r="E295" s="79"/>
      <c r="F295" s="100">
        <v>35163</v>
      </c>
      <c r="H295" s="98" t="s">
        <v>1284</v>
      </c>
      <c r="I295" s="99" t="s">
        <v>2027</v>
      </c>
      <c r="J295" s="100">
        <v>1370601</v>
      </c>
      <c r="K295" s="46">
        <f t="shared" si="17"/>
        <v>745413</v>
      </c>
      <c r="L295" s="79"/>
      <c r="M295" s="100">
        <v>745413</v>
      </c>
      <c r="O295" s="98" t="s">
        <v>1138</v>
      </c>
      <c r="P295" s="99" t="s">
        <v>1983</v>
      </c>
      <c r="Q295" s="79"/>
      <c r="R295" s="46">
        <f t="shared" si="18"/>
        <v>1740608</v>
      </c>
      <c r="S295" s="100">
        <v>520975</v>
      </c>
      <c r="T295" s="100">
        <v>1219633</v>
      </c>
      <c r="V295" s="98" t="s">
        <v>1156</v>
      </c>
      <c r="W295" s="99" t="s">
        <v>1988</v>
      </c>
      <c r="X295" s="100">
        <v>11719320</v>
      </c>
      <c r="Y295" s="100">
        <f t="shared" si="19"/>
        <v>11030522</v>
      </c>
      <c r="Z295" s="100">
        <v>3630000</v>
      </c>
      <c r="AA295" s="100">
        <v>7400522</v>
      </c>
    </row>
    <row r="296" spans="1:27" ht="15">
      <c r="A296" s="98" t="s">
        <v>1183</v>
      </c>
      <c r="B296" s="99" t="s">
        <v>1996</v>
      </c>
      <c r="C296" s="100">
        <v>2406000</v>
      </c>
      <c r="D296" s="46">
        <f t="shared" si="16"/>
        <v>764224</v>
      </c>
      <c r="E296" s="100">
        <v>449700</v>
      </c>
      <c r="F296" s="100">
        <v>314524</v>
      </c>
      <c r="H296" s="98" t="s">
        <v>1293</v>
      </c>
      <c r="I296" s="99" t="s">
        <v>2029</v>
      </c>
      <c r="J296" s="79"/>
      <c r="K296" s="46">
        <f t="shared" si="17"/>
        <v>90637</v>
      </c>
      <c r="L296" s="79"/>
      <c r="M296" s="100">
        <v>90637</v>
      </c>
      <c r="O296" s="98" t="s">
        <v>1147</v>
      </c>
      <c r="P296" s="99" t="s">
        <v>1984</v>
      </c>
      <c r="Q296" s="100">
        <v>63100</v>
      </c>
      <c r="R296" s="46">
        <f t="shared" si="18"/>
        <v>7478731</v>
      </c>
      <c r="S296" s="79"/>
      <c r="T296" s="100">
        <v>7478731</v>
      </c>
      <c r="V296" s="98" t="s">
        <v>1159</v>
      </c>
      <c r="W296" s="99" t="s">
        <v>1989</v>
      </c>
      <c r="X296" s="100">
        <v>54001788</v>
      </c>
      <c r="Y296" s="100">
        <f t="shared" si="19"/>
        <v>25390366</v>
      </c>
      <c r="Z296" s="79"/>
      <c r="AA296" s="100">
        <v>25390366</v>
      </c>
    </row>
    <row r="297" spans="1:27" ht="15">
      <c r="A297" s="98" t="s">
        <v>1186</v>
      </c>
      <c r="B297" s="99" t="s">
        <v>1997</v>
      </c>
      <c r="C297" s="100">
        <v>159950</v>
      </c>
      <c r="D297" s="46">
        <f t="shared" si="16"/>
        <v>401089</v>
      </c>
      <c r="E297" s="100">
        <v>139500</v>
      </c>
      <c r="F297" s="100">
        <v>261589</v>
      </c>
      <c r="H297" s="98" t="s">
        <v>1302</v>
      </c>
      <c r="I297" s="99" t="s">
        <v>2031</v>
      </c>
      <c r="J297" s="100">
        <v>296500</v>
      </c>
      <c r="K297" s="46">
        <f t="shared" si="17"/>
        <v>716591</v>
      </c>
      <c r="L297" s="79"/>
      <c r="M297" s="100">
        <v>716591</v>
      </c>
      <c r="O297" s="98" t="s">
        <v>1150</v>
      </c>
      <c r="P297" s="99" t="s">
        <v>1985</v>
      </c>
      <c r="Q297" s="100">
        <v>9555241</v>
      </c>
      <c r="R297" s="46">
        <f t="shared" si="18"/>
        <v>6371744</v>
      </c>
      <c r="S297" s="100">
        <v>466028</v>
      </c>
      <c r="T297" s="100">
        <v>5905716</v>
      </c>
      <c r="V297" s="98" t="s">
        <v>1162</v>
      </c>
      <c r="W297" s="99" t="s">
        <v>2259</v>
      </c>
      <c r="X297" s="79"/>
      <c r="Y297" s="100">
        <f t="shared" si="19"/>
        <v>108171</v>
      </c>
      <c r="Z297" s="79"/>
      <c r="AA297" s="100">
        <v>108171</v>
      </c>
    </row>
    <row r="298" spans="1:27" ht="15">
      <c r="A298" s="98" t="s">
        <v>1189</v>
      </c>
      <c r="B298" s="99" t="s">
        <v>1998</v>
      </c>
      <c r="C298" s="79"/>
      <c r="D298" s="46">
        <f t="shared" si="16"/>
        <v>194907</v>
      </c>
      <c r="E298" s="79"/>
      <c r="F298" s="100">
        <v>194907</v>
      </c>
      <c r="H298" s="98" t="s">
        <v>1305</v>
      </c>
      <c r="I298" s="99" t="s">
        <v>2032</v>
      </c>
      <c r="J298" s="79"/>
      <c r="K298" s="46">
        <f t="shared" si="17"/>
        <v>115301</v>
      </c>
      <c r="L298" s="79"/>
      <c r="M298" s="100">
        <v>115301</v>
      </c>
      <c r="O298" s="98" t="s">
        <v>1152</v>
      </c>
      <c r="P298" s="99" t="s">
        <v>1986</v>
      </c>
      <c r="Q298" s="100">
        <v>14616981</v>
      </c>
      <c r="R298" s="46">
        <f t="shared" si="18"/>
        <v>11918068</v>
      </c>
      <c r="S298" s="100">
        <v>1315927</v>
      </c>
      <c r="T298" s="100">
        <v>10602141</v>
      </c>
      <c r="V298" s="98" t="s">
        <v>1165</v>
      </c>
      <c r="W298" s="99" t="s">
        <v>1990</v>
      </c>
      <c r="X298" s="100">
        <v>5891654</v>
      </c>
      <c r="Y298" s="100">
        <f t="shared" si="19"/>
        <v>22760413</v>
      </c>
      <c r="Z298" s="100">
        <v>3360807</v>
      </c>
      <c r="AA298" s="100">
        <v>19399606</v>
      </c>
    </row>
    <row r="299" spans="1:27" ht="15">
      <c r="A299" s="98" t="s">
        <v>1192</v>
      </c>
      <c r="B299" s="99" t="s">
        <v>1932</v>
      </c>
      <c r="C299" s="100">
        <v>3244650</v>
      </c>
      <c r="D299" s="46">
        <f t="shared" si="16"/>
        <v>2047136</v>
      </c>
      <c r="E299" s="100">
        <v>151251</v>
      </c>
      <c r="F299" s="100">
        <v>1895885</v>
      </c>
      <c r="H299" s="98" t="s">
        <v>1308</v>
      </c>
      <c r="I299" s="99" t="s">
        <v>2328</v>
      </c>
      <c r="J299" s="79"/>
      <c r="K299" s="46">
        <f t="shared" si="17"/>
        <v>151100</v>
      </c>
      <c r="L299" s="79"/>
      <c r="M299" s="100">
        <v>151100</v>
      </c>
      <c r="O299" s="162" t="s">
        <v>1144</v>
      </c>
      <c r="P299" s="99" t="s">
        <v>1987</v>
      </c>
      <c r="Q299" s="100">
        <v>19260142</v>
      </c>
      <c r="R299" s="46">
        <f t="shared" si="18"/>
        <v>30414442</v>
      </c>
      <c r="S299" s="100">
        <v>13163805</v>
      </c>
      <c r="T299" s="100">
        <v>17250637</v>
      </c>
      <c r="V299" s="98" t="s">
        <v>1168</v>
      </c>
      <c r="W299" s="99" t="s">
        <v>1991</v>
      </c>
      <c r="X299" s="100">
        <v>27070898</v>
      </c>
      <c r="Y299" s="100">
        <f t="shared" si="19"/>
        <v>95710210</v>
      </c>
      <c r="Z299" s="100">
        <v>46102</v>
      </c>
      <c r="AA299" s="100">
        <v>95664108</v>
      </c>
    </row>
    <row r="300" spans="1:27" ht="15">
      <c r="A300" s="98" t="s">
        <v>1194</v>
      </c>
      <c r="B300" s="99" t="s">
        <v>1999</v>
      </c>
      <c r="C300" s="100">
        <v>15575</v>
      </c>
      <c r="D300" s="46">
        <f t="shared" si="16"/>
        <v>335497</v>
      </c>
      <c r="E300" s="79"/>
      <c r="F300" s="100">
        <v>335497</v>
      </c>
      <c r="H300" s="98" t="s">
        <v>1311</v>
      </c>
      <c r="I300" s="99" t="s">
        <v>2033</v>
      </c>
      <c r="J300" s="100">
        <v>1319100</v>
      </c>
      <c r="K300" s="46">
        <f t="shared" si="17"/>
        <v>479181</v>
      </c>
      <c r="L300" s="79"/>
      <c r="M300" s="100">
        <v>479181</v>
      </c>
      <c r="O300" s="98" t="s">
        <v>1156</v>
      </c>
      <c r="P300" s="99" t="s">
        <v>1988</v>
      </c>
      <c r="Q300" s="100">
        <v>8350200</v>
      </c>
      <c r="R300" s="46">
        <f t="shared" si="18"/>
        <v>10937238</v>
      </c>
      <c r="S300" s="100">
        <v>331550</v>
      </c>
      <c r="T300" s="100">
        <v>10605688</v>
      </c>
      <c r="V300" s="98" t="s">
        <v>1171</v>
      </c>
      <c r="W300" s="99" t="s">
        <v>1992</v>
      </c>
      <c r="X300" s="79"/>
      <c r="Y300" s="100">
        <f t="shared" si="19"/>
        <v>61802</v>
      </c>
      <c r="Z300" s="79"/>
      <c r="AA300" s="100">
        <v>61802</v>
      </c>
    </row>
    <row r="301" spans="1:27" ht="15">
      <c r="A301" s="98" t="s">
        <v>1196</v>
      </c>
      <c r="B301" s="99" t="s">
        <v>2000</v>
      </c>
      <c r="C301" s="79"/>
      <c r="D301" s="46">
        <f t="shared" si="16"/>
        <v>1918358</v>
      </c>
      <c r="E301" s="100">
        <v>13000</v>
      </c>
      <c r="F301" s="100">
        <v>1905358</v>
      </c>
      <c r="H301" s="98" t="s">
        <v>1314</v>
      </c>
      <c r="I301" s="99" t="s">
        <v>2034</v>
      </c>
      <c r="J301" s="100">
        <v>12000</v>
      </c>
      <c r="K301" s="46">
        <f t="shared" si="17"/>
        <v>96250</v>
      </c>
      <c r="L301" s="79"/>
      <c r="M301" s="100">
        <v>96250</v>
      </c>
      <c r="O301" s="98" t="s">
        <v>1159</v>
      </c>
      <c r="P301" s="99" t="s">
        <v>1989</v>
      </c>
      <c r="Q301" s="100">
        <v>1985222</v>
      </c>
      <c r="R301" s="46">
        <f t="shared" si="18"/>
        <v>2266812</v>
      </c>
      <c r="S301" s="100">
        <v>129600</v>
      </c>
      <c r="T301" s="100">
        <v>2137212</v>
      </c>
      <c r="V301" s="98" t="s">
        <v>1174</v>
      </c>
      <c r="W301" s="99" t="s">
        <v>1993</v>
      </c>
      <c r="X301" s="100">
        <v>1041585</v>
      </c>
      <c r="Y301" s="100">
        <f t="shared" si="19"/>
        <v>0</v>
      </c>
      <c r="Z301" s="79"/>
      <c r="AA301" s="79"/>
    </row>
    <row r="302" spans="1:27" ht="15">
      <c r="A302" s="98" t="s">
        <v>1199</v>
      </c>
      <c r="B302" s="99" t="s">
        <v>2001</v>
      </c>
      <c r="C302" s="100">
        <v>133800</v>
      </c>
      <c r="D302" s="46">
        <f t="shared" si="16"/>
        <v>928829</v>
      </c>
      <c r="E302" s="79"/>
      <c r="F302" s="100">
        <v>928829</v>
      </c>
      <c r="H302" s="98" t="s">
        <v>1317</v>
      </c>
      <c r="I302" s="99" t="s">
        <v>2035</v>
      </c>
      <c r="J302" s="100">
        <v>121000</v>
      </c>
      <c r="K302" s="46">
        <f t="shared" si="17"/>
        <v>136700</v>
      </c>
      <c r="L302" s="100">
        <v>126000</v>
      </c>
      <c r="M302" s="100">
        <v>10700</v>
      </c>
      <c r="O302" s="98" t="s">
        <v>1162</v>
      </c>
      <c r="P302" s="99" t="s">
        <v>2259</v>
      </c>
      <c r="Q302" s="100">
        <v>237000</v>
      </c>
      <c r="R302" s="46">
        <f t="shared" si="18"/>
        <v>1506240</v>
      </c>
      <c r="S302" s="79"/>
      <c r="T302" s="100">
        <v>1506240</v>
      </c>
      <c r="V302" s="98" t="s">
        <v>1177</v>
      </c>
      <c r="W302" s="99" t="s">
        <v>1994</v>
      </c>
      <c r="X302" s="100">
        <v>74300</v>
      </c>
      <c r="Y302" s="100">
        <f t="shared" si="19"/>
        <v>584379</v>
      </c>
      <c r="Z302" s="79"/>
      <c r="AA302" s="100">
        <v>584379</v>
      </c>
    </row>
    <row r="303" spans="1:27" ht="15">
      <c r="A303" s="98" t="s">
        <v>1202</v>
      </c>
      <c r="B303" s="99" t="s">
        <v>2002</v>
      </c>
      <c r="C303" s="100">
        <v>21871286</v>
      </c>
      <c r="D303" s="46">
        <f t="shared" si="16"/>
        <v>1023547</v>
      </c>
      <c r="E303" s="100">
        <v>89100</v>
      </c>
      <c r="F303" s="100">
        <v>934447</v>
      </c>
      <c r="H303" s="98" t="s">
        <v>1320</v>
      </c>
      <c r="I303" s="99" t="s">
        <v>2036</v>
      </c>
      <c r="J303" s="79"/>
      <c r="K303" s="46">
        <f t="shared" si="17"/>
        <v>361550</v>
      </c>
      <c r="L303" s="79"/>
      <c r="M303" s="100">
        <v>361550</v>
      </c>
      <c r="O303" s="98" t="s">
        <v>1165</v>
      </c>
      <c r="P303" s="99" t="s">
        <v>1990</v>
      </c>
      <c r="Q303" s="100">
        <v>6025408</v>
      </c>
      <c r="R303" s="46">
        <f t="shared" si="18"/>
        <v>16184575</v>
      </c>
      <c r="S303" s="100">
        <v>2428643</v>
      </c>
      <c r="T303" s="100">
        <v>13755932</v>
      </c>
      <c r="V303" s="98" t="s">
        <v>1180</v>
      </c>
      <c r="W303" s="99" t="s">
        <v>1995</v>
      </c>
      <c r="X303" s="100">
        <v>501500</v>
      </c>
      <c r="Y303" s="100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1205</v>
      </c>
      <c r="B304" s="99" t="s">
        <v>2003</v>
      </c>
      <c r="C304" s="100">
        <v>330401</v>
      </c>
      <c r="D304" s="46">
        <f t="shared" si="16"/>
        <v>670303</v>
      </c>
      <c r="E304" s="79"/>
      <c r="F304" s="100">
        <v>670303</v>
      </c>
      <c r="H304" s="98" t="s">
        <v>1323</v>
      </c>
      <c r="I304" s="99" t="s">
        <v>2037</v>
      </c>
      <c r="J304" s="100">
        <v>5000</v>
      </c>
      <c r="K304" s="46">
        <f t="shared" si="17"/>
        <v>103045</v>
      </c>
      <c r="L304" s="79"/>
      <c r="M304" s="100">
        <v>103045</v>
      </c>
      <c r="O304" s="98" t="s">
        <v>1168</v>
      </c>
      <c r="P304" s="99" t="s">
        <v>1991</v>
      </c>
      <c r="Q304" s="100">
        <v>9292498</v>
      </c>
      <c r="R304" s="46">
        <f t="shared" si="18"/>
        <v>32441917</v>
      </c>
      <c r="S304" s="100">
        <v>5868285</v>
      </c>
      <c r="T304" s="100">
        <v>26573632</v>
      </c>
      <c r="V304" s="98" t="s">
        <v>1183</v>
      </c>
      <c r="W304" s="99" t="s">
        <v>1996</v>
      </c>
      <c r="X304" s="100">
        <v>1839700</v>
      </c>
      <c r="Y304" s="100">
        <f t="shared" si="19"/>
        <v>6848332</v>
      </c>
      <c r="Z304" s="79"/>
      <c r="AA304" s="100">
        <v>6848332</v>
      </c>
    </row>
    <row r="305" spans="1:27" ht="15">
      <c r="A305" s="98" t="s">
        <v>1208</v>
      </c>
      <c r="B305" s="99" t="s">
        <v>2004</v>
      </c>
      <c r="C305" s="100">
        <v>40301</v>
      </c>
      <c r="D305" s="46">
        <f t="shared" si="16"/>
        <v>1237661</v>
      </c>
      <c r="E305" s="100">
        <v>130401</v>
      </c>
      <c r="F305" s="100">
        <v>1107260</v>
      </c>
      <c r="H305" s="98" t="s">
        <v>1329</v>
      </c>
      <c r="I305" s="99" t="s">
        <v>2038</v>
      </c>
      <c r="J305" s="79"/>
      <c r="K305" s="46">
        <f t="shared" si="17"/>
        <v>2244708</v>
      </c>
      <c r="L305" s="79"/>
      <c r="M305" s="100">
        <v>2244708</v>
      </c>
      <c r="O305" s="98" t="s">
        <v>1171</v>
      </c>
      <c r="P305" s="99" t="s">
        <v>1992</v>
      </c>
      <c r="Q305" s="79"/>
      <c r="R305" s="46">
        <f t="shared" si="18"/>
        <v>456472</v>
      </c>
      <c r="S305" s="79"/>
      <c r="T305" s="100">
        <v>456472</v>
      </c>
      <c r="V305" s="98" t="s">
        <v>1186</v>
      </c>
      <c r="W305" s="99" t="s">
        <v>1997</v>
      </c>
      <c r="X305" s="100">
        <v>438091</v>
      </c>
      <c r="Y305" s="100">
        <f t="shared" si="19"/>
        <v>1174779</v>
      </c>
      <c r="Z305" s="100">
        <v>350230</v>
      </c>
      <c r="AA305" s="100">
        <v>824549</v>
      </c>
    </row>
    <row r="306" spans="1:27" ht="15">
      <c r="A306" s="98" t="s">
        <v>1211</v>
      </c>
      <c r="B306" s="99" t="s">
        <v>2235</v>
      </c>
      <c r="C306" s="79"/>
      <c r="D306" s="46">
        <f t="shared" si="16"/>
        <v>200213</v>
      </c>
      <c r="E306" s="79"/>
      <c r="F306" s="100">
        <v>200213</v>
      </c>
      <c r="H306" s="98" t="s">
        <v>1332</v>
      </c>
      <c r="I306" s="99" t="s">
        <v>2039</v>
      </c>
      <c r="J306" s="79"/>
      <c r="K306" s="46">
        <f t="shared" si="17"/>
        <v>131942</v>
      </c>
      <c r="L306" s="100">
        <v>43686</v>
      </c>
      <c r="M306" s="100">
        <v>88256</v>
      </c>
      <c r="O306" s="98" t="s">
        <v>1174</v>
      </c>
      <c r="P306" s="99" t="s">
        <v>1993</v>
      </c>
      <c r="Q306" s="100">
        <v>12800472</v>
      </c>
      <c r="R306" s="46">
        <f t="shared" si="18"/>
        <v>7105004</v>
      </c>
      <c r="S306" s="100">
        <v>508300</v>
      </c>
      <c r="T306" s="100">
        <v>6596704</v>
      </c>
      <c r="V306" s="98" t="s">
        <v>1189</v>
      </c>
      <c r="W306" s="99" t="s">
        <v>1998</v>
      </c>
      <c r="X306" s="79"/>
      <c r="Y306" s="100">
        <f t="shared" si="19"/>
        <v>1177482</v>
      </c>
      <c r="Z306" s="79"/>
      <c r="AA306" s="100">
        <v>1177482</v>
      </c>
    </row>
    <row r="307" spans="1:27" ht="15">
      <c r="A307" s="98" t="s">
        <v>1214</v>
      </c>
      <c r="B307" s="99" t="s">
        <v>2005</v>
      </c>
      <c r="C307" s="100">
        <v>1084623</v>
      </c>
      <c r="D307" s="46">
        <f t="shared" si="16"/>
        <v>1604676</v>
      </c>
      <c r="E307" s="100">
        <v>350350</v>
      </c>
      <c r="F307" s="100">
        <v>1254326</v>
      </c>
      <c r="H307" s="98" t="s">
        <v>1335</v>
      </c>
      <c r="I307" s="99" t="s">
        <v>2040</v>
      </c>
      <c r="J307" s="79"/>
      <c r="K307" s="46">
        <f t="shared" si="17"/>
        <v>259018</v>
      </c>
      <c r="L307" s="79"/>
      <c r="M307" s="100">
        <v>259018</v>
      </c>
      <c r="O307" s="98" t="s">
        <v>1177</v>
      </c>
      <c r="P307" s="99" t="s">
        <v>1994</v>
      </c>
      <c r="Q307" s="100">
        <v>375000</v>
      </c>
      <c r="R307" s="46">
        <f t="shared" si="18"/>
        <v>1378427</v>
      </c>
      <c r="S307" s="100">
        <v>97900</v>
      </c>
      <c r="T307" s="100">
        <v>1280527</v>
      </c>
      <c r="V307" s="98" t="s">
        <v>1192</v>
      </c>
      <c r="W307" s="99" t="s">
        <v>1932</v>
      </c>
      <c r="X307" s="100">
        <v>20732427</v>
      </c>
      <c r="Y307" s="100">
        <f t="shared" si="19"/>
        <v>8204143</v>
      </c>
      <c r="Z307" s="100">
        <v>144844</v>
      </c>
      <c r="AA307" s="100">
        <v>8059299</v>
      </c>
    </row>
    <row r="308" spans="1:27" ht="15">
      <c r="A308" s="98" t="s">
        <v>1217</v>
      </c>
      <c r="B308" s="99" t="s">
        <v>2006</v>
      </c>
      <c r="C308" s="100">
        <v>200</v>
      </c>
      <c r="D308" s="46">
        <f t="shared" si="16"/>
        <v>96826</v>
      </c>
      <c r="E308" s="100">
        <v>90500</v>
      </c>
      <c r="F308" s="100">
        <v>6326</v>
      </c>
      <c r="H308" s="98" t="s">
        <v>1338</v>
      </c>
      <c r="I308" s="99" t="s">
        <v>2041</v>
      </c>
      <c r="J308" s="100">
        <v>1500</v>
      </c>
      <c r="K308" s="46">
        <f t="shared" si="17"/>
        <v>253370</v>
      </c>
      <c r="L308" s="79"/>
      <c r="M308" s="100">
        <v>253370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100">
        <f t="shared" si="19"/>
        <v>72959308</v>
      </c>
      <c r="Z308" s="100">
        <v>30656314</v>
      </c>
      <c r="AA308" s="100">
        <v>42302994</v>
      </c>
    </row>
    <row r="309" spans="1:27" ht="15">
      <c r="A309" s="98" t="s">
        <v>1220</v>
      </c>
      <c r="B309" s="99" t="s">
        <v>2007</v>
      </c>
      <c r="C309" s="100">
        <v>90000</v>
      </c>
      <c r="D309" s="46">
        <f t="shared" si="16"/>
        <v>421537</v>
      </c>
      <c r="E309" s="100">
        <v>3000</v>
      </c>
      <c r="F309" s="100">
        <v>418537</v>
      </c>
      <c r="H309" s="98" t="s">
        <v>1341</v>
      </c>
      <c r="I309" s="99" t="s">
        <v>2042</v>
      </c>
      <c r="J309" s="100">
        <v>13728</v>
      </c>
      <c r="K309" s="46">
        <f t="shared" si="17"/>
        <v>2060</v>
      </c>
      <c r="L309" s="79"/>
      <c r="M309" s="100">
        <v>2060</v>
      </c>
      <c r="O309" s="98" t="s">
        <v>1183</v>
      </c>
      <c r="P309" s="99" t="s">
        <v>1996</v>
      </c>
      <c r="Q309" s="100">
        <v>5598300</v>
      </c>
      <c r="R309" s="46">
        <f t="shared" si="18"/>
        <v>5045704</v>
      </c>
      <c r="S309" s="100">
        <v>1522101</v>
      </c>
      <c r="T309" s="100">
        <v>3523603</v>
      </c>
      <c r="V309" s="98" t="s">
        <v>1196</v>
      </c>
      <c r="W309" s="99" t="s">
        <v>2000</v>
      </c>
      <c r="X309" s="100">
        <v>24864200</v>
      </c>
      <c r="Y309" s="100">
        <f t="shared" si="19"/>
        <v>26727579</v>
      </c>
      <c r="Z309" s="100">
        <v>25700</v>
      </c>
      <c r="AA309" s="100">
        <v>26701879</v>
      </c>
    </row>
    <row r="310" spans="1:27" ht="15">
      <c r="A310" s="98" t="s">
        <v>1223</v>
      </c>
      <c r="B310" s="99" t="s">
        <v>2008</v>
      </c>
      <c r="C310" s="79"/>
      <c r="D310" s="46">
        <f t="shared" si="16"/>
        <v>108137</v>
      </c>
      <c r="E310" s="100">
        <v>1500</v>
      </c>
      <c r="F310" s="100">
        <v>106637</v>
      </c>
      <c r="H310" s="98" t="s">
        <v>1344</v>
      </c>
      <c r="I310" s="99" t="s">
        <v>2043</v>
      </c>
      <c r="J310" s="79"/>
      <c r="K310" s="46">
        <f t="shared" si="17"/>
        <v>66885</v>
      </c>
      <c r="L310" s="79"/>
      <c r="M310" s="100">
        <v>66885</v>
      </c>
      <c r="O310" s="98" t="s">
        <v>1186</v>
      </c>
      <c r="P310" s="99" t="s">
        <v>1997</v>
      </c>
      <c r="Q310" s="100">
        <v>913251</v>
      </c>
      <c r="R310" s="46">
        <f t="shared" si="18"/>
        <v>2641243</v>
      </c>
      <c r="S310" s="100">
        <v>277450</v>
      </c>
      <c r="T310" s="100">
        <v>2363793</v>
      </c>
      <c r="V310" s="98" t="s">
        <v>1199</v>
      </c>
      <c r="W310" s="99" t="s">
        <v>2001</v>
      </c>
      <c r="X310" s="100">
        <v>3235900</v>
      </c>
      <c r="Y310" s="100">
        <f t="shared" si="19"/>
        <v>12664824</v>
      </c>
      <c r="Z310" s="100">
        <v>223500</v>
      </c>
      <c r="AA310" s="100">
        <v>12441324</v>
      </c>
    </row>
    <row r="311" spans="1:27" ht="15">
      <c r="A311" s="98" t="s">
        <v>1226</v>
      </c>
      <c r="B311" s="99" t="s">
        <v>2009</v>
      </c>
      <c r="C311" s="100">
        <v>1831752</v>
      </c>
      <c r="D311" s="46">
        <f t="shared" si="16"/>
        <v>2509137</v>
      </c>
      <c r="E311" s="100">
        <v>316404</v>
      </c>
      <c r="F311" s="100">
        <v>2192733</v>
      </c>
      <c r="H311" s="98" t="s">
        <v>1347</v>
      </c>
      <c r="I311" s="99" t="s">
        <v>2044</v>
      </c>
      <c r="J311" s="79"/>
      <c r="K311" s="46">
        <f t="shared" si="17"/>
        <v>1037792</v>
      </c>
      <c r="L311" s="79"/>
      <c r="M311" s="100">
        <v>1037792</v>
      </c>
      <c r="O311" s="98" t="s">
        <v>1189</v>
      </c>
      <c r="P311" s="99" t="s">
        <v>1998</v>
      </c>
      <c r="Q311" s="100">
        <v>155500</v>
      </c>
      <c r="R311" s="46">
        <f t="shared" si="18"/>
        <v>1923905</v>
      </c>
      <c r="S311" s="100">
        <v>527650</v>
      </c>
      <c r="T311" s="100">
        <v>1396255</v>
      </c>
      <c r="V311" s="98" t="s">
        <v>1202</v>
      </c>
      <c r="W311" s="99" t="s">
        <v>2002</v>
      </c>
      <c r="X311" s="100">
        <v>50429818</v>
      </c>
      <c r="Y311" s="100">
        <f t="shared" si="19"/>
        <v>29537700</v>
      </c>
      <c r="Z311" s="100">
        <v>228501</v>
      </c>
      <c r="AA311" s="100">
        <v>29309199</v>
      </c>
    </row>
    <row r="312" spans="1:27" ht="15">
      <c r="A312" s="98" t="s">
        <v>1230</v>
      </c>
      <c r="B312" s="99" t="s">
        <v>2010</v>
      </c>
      <c r="C312" s="79"/>
      <c r="D312" s="46">
        <f t="shared" si="16"/>
        <v>69300</v>
      </c>
      <c r="E312" s="100">
        <v>47300</v>
      </c>
      <c r="F312" s="100">
        <v>22000</v>
      </c>
      <c r="H312" s="98" t="s">
        <v>1356</v>
      </c>
      <c r="I312" s="99" t="s">
        <v>2260</v>
      </c>
      <c r="J312" s="79"/>
      <c r="K312" s="46">
        <f t="shared" si="17"/>
        <v>292250</v>
      </c>
      <c r="L312" s="100">
        <v>147000</v>
      </c>
      <c r="M312" s="100">
        <v>145250</v>
      </c>
      <c r="O312" s="98" t="s">
        <v>1192</v>
      </c>
      <c r="P312" s="99" t="s">
        <v>1932</v>
      </c>
      <c r="Q312" s="100">
        <v>43881517</v>
      </c>
      <c r="R312" s="46">
        <f t="shared" si="18"/>
        <v>15526746</v>
      </c>
      <c r="S312" s="100">
        <v>935402</v>
      </c>
      <c r="T312" s="100">
        <v>14591344</v>
      </c>
      <c r="V312" s="98" t="s">
        <v>1205</v>
      </c>
      <c r="W312" s="99" t="s">
        <v>2003</v>
      </c>
      <c r="X312" s="100">
        <v>22283441</v>
      </c>
      <c r="Y312" s="100">
        <f t="shared" si="19"/>
        <v>26998478</v>
      </c>
      <c r="Z312" s="100">
        <v>2</v>
      </c>
      <c r="AA312" s="100">
        <v>26998476</v>
      </c>
    </row>
    <row r="313" spans="1:27" ht="15">
      <c r="A313" s="98" t="s">
        <v>1233</v>
      </c>
      <c r="B313" s="99" t="s">
        <v>2011</v>
      </c>
      <c r="C313" s="79"/>
      <c r="D313" s="46">
        <f t="shared" si="16"/>
        <v>223672</v>
      </c>
      <c r="E313" s="79"/>
      <c r="F313" s="100">
        <v>223672</v>
      </c>
      <c r="H313" s="98" t="s">
        <v>1359</v>
      </c>
      <c r="I313" s="99" t="s">
        <v>2047</v>
      </c>
      <c r="J313" s="100">
        <v>1000</v>
      </c>
      <c r="K313" s="46">
        <f t="shared" si="17"/>
        <v>250</v>
      </c>
      <c r="L313" s="79"/>
      <c r="M313" s="100">
        <v>250</v>
      </c>
      <c r="O313" s="98" t="s">
        <v>1194</v>
      </c>
      <c r="P313" s="99" t="s">
        <v>1999</v>
      </c>
      <c r="Q313" s="100">
        <v>1243655</v>
      </c>
      <c r="R313" s="46">
        <f t="shared" si="18"/>
        <v>5266216</v>
      </c>
      <c r="S313" s="100">
        <v>259500</v>
      </c>
      <c r="T313" s="100">
        <v>5006716</v>
      </c>
      <c r="V313" s="98" t="s">
        <v>1208</v>
      </c>
      <c r="W313" s="99" t="s">
        <v>2004</v>
      </c>
      <c r="X313" s="100">
        <v>313802</v>
      </c>
      <c r="Y313" s="100">
        <f t="shared" si="19"/>
        <v>74420852</v>
      </c>
      <c r="Z313" s="100">
        <v>195807</v>
      </c>
      <c r="AA313" s="100">
        <v>74225045</v>
      </c>
    </row>
    <row r="314" spans="1:27" ht="15">
      <c r="A314" s="98" t="s">
        <v>1236</v>
      </c>
      <c r="B314" s="99" t="s">
        <v>2012</v>
      </c>
      <c r="C314" s="100">
        <v>9045813</v>
      </c>
      <c r="D314" s="46">
        <f t="shared" si="16"/>
        <v>408465</v>
      </c>
      <c r="E314" s="79"/>
      <c r="F314" s="100">
        <v>408465</v>
      </c>
      <c r="H314" s="98" t="s">
        <v>1362</v>
      </c>
      <c r="I314" s="99" t="s">
        <v>2048</v>
      </c>
      <c r="J314" s="100">
        <v>5992000</v>
      </c>
      <c r="K314" s="46">
        <f t="shared" si="17"/>
        <v>428648</v>
      </c>
      <c r="L314" s="100">
        <v>13200</v>
      </c>
      <c r="M314" s="100">
        <v>415448</v>
      </c>
      <c r="O314" s="98" t="s">
        <v>1196</v>
      </c>
      <c r="P314" s="99" t="s">
        <v>2000</v>
      </c>
      <c r="Q314" s="100">
        <v>4812840</v>
      </c>
      <c r="R314" s="46">
        <f t="shared" si="18"/>
        <v>14146623</v>
      </c>
      <c r="S314" s="100">
        <v>471330</v>
      </c>
      <c r="T314" s="100">
        <v>13675293</v>
      </c>
      <c r="V314" s="98" t="s">
        <v>1211</v>
      </c>
      <c r="W314" s="99" t="s">
        <v>2235</v>
      </c>
      <c r="X314" s="100">
        <v>464100</v>
      </c>
      <c r="Y314" s="100">
        <f t="shared" si="19"/>
        <v>1405253</v>
      </c>
      <c r="Z314" s="100">
        <v>27000</v>
      </c>
      <c r="AA314" s="100">
        <v>1378253</v>
      </c>
    </row>
    <row r="315" spans="1:27" ht="15">
      <c r="A315" s="98" t="s">
        <v>1239</v>
      </c>
      <c r="B315" s="99" t="s">
        <v>2013</v>
      </c>
      <c r="C315" s="100">
        <v>1721600</v>
      </c>
      <c r="D315" s="46">
        <f t="shared" si="16"/>
        <v>489975</v>
      </c>
      <c r="E315" s="100">
        <v>35000</v>
      </c>
      <c r="F315" s="100">
        <v>454975</v>
      </c>
      <c r="H315" s="98" t="s">
        <v>1370</v>
      </c>
      <c r="I315" s="99" t="s">
        <v>2051</v>
      </c>
      <c r="J315" s="100">
        <v>254700</v>
      </c>
      <c r="K315" s="46">
        <f t="shared" si="17"/>
        <v>216782</v>
      </c>
      <c r="L315" s="79"/>
      <c r="M315" s="100">
        <v>216782</v>
      </c>
      <c r="O315" s="98" t="s">
        <v>1199</v>
      </c>
      <c r="P315" s="99" t="s">
        <v>2001</v>
      </c>
      <c r="Q315" s="100">
        <v>5875802</v>
      </c>
      <c r="R315" s="46">
        <f t="shared" si="18"/>
        <v>13298682</v>
      </c>
      <c r="S315" s="100">
        <v>87325</v>
      </c>
      <c r="T315" s="100">
        <v>13211357</v>
      </c>
      <c r="V315" s="98" t="s">
        <v>1214</v>
      </c>
      <c r="W315" s="99" t="s">
        <v>2005</v>
      </c>
      <c r="X315" s="100">
        <v>31722822</v>
      </c>
      <c r="Y315" s="100">
        <f t="shared" si="19"/>
        <v>24890588</v>
      </c>
      <c r="Z315" s="100">
        <v>5968055</v>
      </c>
      <c r="AA315" s="100">
        <v>18922533</v>
      </c>
    </row>
    <row r="316" spans="1:27" ht="15">
      <c r="A316" s="98" t="s">
        <v>1242</v>
      </c>
      <c r="B316" s="99" t="s">
        <v>2014</v>
      </c>
      <c r="C316" s="100">
        <v>158550</v>
      </c>
      <c r="D316" s="46">
        <f t="shared" si="16"/>
        <v>115352</v>
      </c>
      <c r="E316" s="79"/>
      <c r="F316" s="100">
        <v>115352</v>
      </c>
      <c r="H316" s="98" t="s">
        <v>1373</v>
      </c>
      <c r="I316" s="99" t="s">
        <v>2052</v>
      </c>
      <c r="J316" s="79"/>
      <c r="K316" s="46">
        <f t="shared" si="17"/>
        <v>7850</v>
      </c>
      <c r="L316" s="79"/>
      <c r="M316" s="100">
        <v>7850</v>
      </c>
      <c r="O316" s="98" t="s">
        <v>1202</v>
      </c>
      <c r="P316" s="99" t="s">
        <v>2002</v>
      </c>
      <c r="Q316" s="100">
        <v>59735098</v>
      </c>
      <c r="R316" s="46">
        <f t="shared" si="18"/>
        <v>12127746</v>
      </c>
      <c r="S316" s="100">
        <v>2045626</v>
      </c>
      <c r="T316" s="100">
        <v>10082120</v>
      </c>
      <c r="V316" s="98" t="s">
        <v>1217</v>
      </c>
      <c r="W316" s="99" t="s">
        <v>2006</v>
      </c>
      <c r="X316" s="100">
        <v>3196090</v>
      </c>
      <c r="Y316" s="100">
        <f t="shared" si="19"/>
        <v>22923423</v>
      </c>
      <c r="Z316" s="100">
        <v>8034675</v>
      </c>
      <c r="AA316" s="100">
        <v>14888748</v>
      </c>
    </row>
    <row r="317" spans="1:27" ht="15">
      <c r="A317" s="98" t="s">
        <v>1245</v>
      </c>
      <c r="B317" s="99" t="s">
        <v>2015</v>
      </c>
      <c r="C317" s="100">
        <v>1220450</v>
      </c>
      <c r="D317" s="46">
        <f t="shared" si="16"/>
        <v>369962</v>
      </c>
      <c r="E317" s="100">
        <v>67450</v>
      </c>
      <c r="F317" s="100">
        <v>302512</v>
      </c>
      <c r="H317" s="98" t="s">
        <v>1375</v>
      </c>
      <c r="I317" s="99" t="s">
        <v>2053</v>
      </c>
      <c r="J317" s="79"/>
      <c r="K317" s="46">
        <f t="shared" si="17"/>
        <v>12000</v>
      </c>
      <c r="L317" s="79"/>
      <c r="M317" s="100">
        <v>12000</v>
      </c>
      <c r="O317" s="98" t="s">
        <v>1205</v>
      </c>
      <c r="P317" s="99" t="s">
        <v>2003</v>
      </c>
      <c r="Q317" s="100">
        <v>360402</v>
      </c>
      <c r="R317" s="46">
        <f t="shared" si="18"/>
        <v>8596967</v>
      </c>
      <c r="S317" s="100">
        <v>477458</v>
      </c>
      <c r="T317" s="100">
        <v>8119509</v>
      </c>
      <c r="V317" s="98" t="s">
        <v>1220</v>
      </c>
      <c r="W317" s="99" t="s">
        <v>2007</v>
      </c>
      <c r="X317" s="100">
        <v>119800</v>
      </c>
      <c r="Y317" s="100">
        <f t="shared" si="19"/>
        <v>706208</v>
      </c>
      <c r="Z317" s="100">
        <v>189800</v>
      </c>
      <c r="AA317" s="100">
        <v>516408</v>
      </c>
    </row>
    <row r="318" spans="1:27" ht="15">
      <c r="A318" s="98" t="s">
        <v>1248</v>
      </c>
      <c r="B318" s="99" t="s">
        <v>2016</v>
      </c>
      <c r="C318" s="79"/>
      <c r="D318" s="46">
        <f t="shared" si="16"/>
        <v>295691</v>
      </c>
      <c r="E318" s="100">
        <v>120900</v>
      </c>
      <c r="F318" s="100">
        <v>174791</v>
      </c>
      <c r="H318" s="98" t="s">
        <v>1378</v>
      </c>
      <c r="I318" s="99" t="s">
        <v>2054</v>
      </c>
      <c r="J318" s="100">
        <v>179050</v>
      </c>
      <c r="K318" s="46">
        <f t="shared" si="17"/>
        <v>42684</v>
      </c>
      <c r="L318" s="79"/>
      <c r="M318" s="100">
        <v>42684</v>
      </c>
      <c r="O318" s="98" t="s">
        <v>1208</v>
      </c>
      <c r="P318" s="99" t="s">
        <v>2004</v>
      </c>
      <c r="Q318" s="100">
        <v>1689079</v>
      </c>
      <c r="R318" s="46">
        <f t="shared" si="18"/>
        <v>10284928</v>
      </c>
      <c r="S318" s="100">
        <v>797682</v>
      </c>
      <c r="T318" s="100">
        <v>9487246</v>
      </c>
      <c r="V318" s="98" t="s">
        <v>1223</v>
      </c>
      <c r="W318" s="99" t="s">
        <v>2008</v>
      </c>
      <c r="X318" s="79"/>
      <c r="Y318" s="100">
        <f t="shared" si="19"/>
        <v>4476948</v>
      </c>
      <c r="Z318" s="79"/>
      <c r="AA318" s="100">
        <v>4476948</v>
      </c>
    </row>
    <row r="319" spans="1:27" ht="15">
      <c r="A319" s="98" t="s">
        <v>1251</v>
      </c>
      <c r="B319" s="99" t="s">
        <v>2017</v>
      </c>
      <c r="C319" s="100">
        <v>240150</v>
      </c>
      <c r="D319" s="46">
        <f t="shared" si="16"/>
        <v>143254</v>
      </c>
      <c r="E319" s="100">
        <v>15900</v>
      </c>
      <c r="F319" s="100">
        <v>127354</v>
      </c>
      <c r="H319" s="98" t="s">
        <v>1381</v>
      </c>
      <c r="I319" s="99" t="s">
        <v>2055</v>
      </c>
      <c r="J319" s="100">
        <v>876200</v>
      </c>
      <c r="K319" s="46">
        <f t="shared" si="17"/>
        <v>1551081</v>
      </c>
      <c r="L319" s="100">
        <v>53000</v>
      </c>
      <c r="M319" s="100">
        <v>1498081</v>
      </c>
      <c r="O319" s="98" t="s">
        <v>1211</v>
      </c>
      <c r="P319" s="99" t="s">
        <v>2235</v>
      </c>
      <c r="Q319" s="100">
        <v>6210978</v>
      </c>
      <c r="R319" s="46">
        <f t="shared" si="18"/>
        <v>2335048</v>
      </c>
      <c r="S319" s="100">
        <v>226151</v>
      </c>
      <c r="T319" s="100">
        <v>2108897</v>
      </c>
      <c r="V319" s="98" t="s">
        <v>1226</v>
      </c>
      <c r="W319" s="99" t="s">
        <v>2009</v>
      </c>
      <c r="X319" s="100">
        <v>24765076</v>
      </c>
      <c r="Y319" s="100">
        <f t="shared" si="19"/>
        <v>101362002</v>
      </c>
      <c r="Z319" s="100">
        <v>583001</v>
      </c>
      <c r="AA319" s="100">
        <v>100779001</v>
      </c>
    </row>
    <row r="320" spans="1:27" ht="15">
      <c r="A320" s="98" t="s">
        <v>1254</v>
      </c>
      <c r="B320" s="99" t="s">
        <v>2018</v>
      </c>
      <c r="C320" s="100">
        <v>396300</v>
      </c>
      <c r="D320" s="46">
        <f t="shared" si="16"/>
        <v>515617</v>
      </c>
      <c r="E320" s="79"/>
      <c r="F320" s="100">
        <v>515617</v>
      </c>
      <c r="H320" s="98" t="s">
        <v>1384</v>
      </c>
      <c r="I320" s="99" t="s">
        <v>2056</v>
      </c>
      <c r="J320" s="100">
        <v>16000</v>
      </c>
      <c r="K320" s="46">
        <f t="shared" si="17"/>
        <v>456660</v>
      </c>
      <c r="L320" s="79"/>
      <c r="M320" s="100">
        <v>456660</v>
      </c>
      <c r="O320" s="98" t="s">
        <v>1214</v>
      </c>
      <c r="P320" s="99" t="s">
        <v>2005</v>
      </c>
      <c r="Q320" s="100">
        <v>12447399</v>
      </c>
      <c r="R320" s="46">
        <f t="shared" si="18"/>
        <v>11885814</v>
      </c>
      <c r="S320" s="100">
        <v>1528981</v>
      </c>
      <c r="T320" s="100">
        <v>10356833</v>
      </c>
      <c r="V320" s="98" t="s">
        <v>1230</v>
      </c>
      <c r="W320" s="99" t="s">
        <v>2010</v>
      </c>
      <c r="X320" s="100">
        <v>138503</v>
      </c>
      <c r="Y320" s="100">
        <f t="shared" si="19"/>
        <v>210146</v>
      </c>
      <c r="Z320" s="79"/>
      <c r="AA320" s="100">
        <v>210146</v>
      </c>
    </row>
    <row r="321" spans="1:27" ht="15">
      <c r="A321" s="98" t="s">
        <v>1257</v>
      </c>
      <c r="B321" s="99" t="s">
        <v>2019</v>
      </c>
      <c r="C321" s="100">
        <v>1090000</v>
      </c>
      <c r="D321" s="46">
        <f t="shared" si="16"/>
        <v>319740</v>
      </c>
      <c r="E321" s="100">
        <v>6000</v>
      </c>
      <c r="F321" s="100">
        <v>313740</v>
      </c>
      <c r="H321" s="98" t="s">
        <v>1388</v>
      </c>
      <c r="I321" s="99" t="s">
        <v>2057</v>
      </c>
      <c r="J321" s="100">
        <v>3000</v>
      </c>
      <c r="K321" s="46">
        <f t="shared" si="17"/>
        <v>22000</v>
      </c>
      <c r="L321" s="79"/>
      <c r="M321" s="100">
        <v>22000</v>
      </c>
      <c r="O321" s="98" t="s">
        <v>1217</v>
      </c>
      <c r="P321" s="99" t="s">
        <v>2006</v>
      </c>
      <c r="Q321" s="100">
        <v>2755450</v>
      </c>
      <c r="R321" s="46">
        <f t="shared" si="18"/>
        <v>1748745</v>
      </c>
      <c r="S321" s="100">
        <v>630701</v>
      </c>
      <c r="T321" s="100">
        <v>1118044</v>
      </c>
      <c r="V321" s="98" t="s">
        <v>1233</v>
      </c>
      <c r="W321" s="99" t="s">
        <v>2011</v>
      </c>
      <c r="X321" s="79"/>
      <c r="Y321" s="100">
        <f t="shared" si="19"/>
        <v>1088134</v>
      </c>
      <c r="Z321" s="100">
        <v>513501</v>
      </c>
      <c r="AA321" s="100">
        <v>574633</v>
      </c>
    </row>
    <row r="322" spans="1:27" ht="15">
      <c r="A322" s="98" t="s">
        <v>1260</v>
      </c>
      <c r="B322" s="99" t="s">
        <v>2020</v>
      </c>
      <c r="C322" s="100">
        <v>551825</v>
      </c>
      <c r="D322" s="46">
        <f t="shared" si="16"/>
        <v>342731</v>
      </c>
      <c r="E322" s="79"/>
      <c r="F322" s="100">
        <v>342731</v>
      </c>
      <c r="H322" s="98" t="s">
        <v>1391</v>
      </c>
      <c r="I322" s="99" t="s">
        <v>2058</v>
      </c>
      <c r="J322" s="79"/>
      <c r="K322" s="46">
        <f t="shared" si="17"/>
        <v>74000</v>
      </c>
      <c r="L322" s="79"/>
      <c r="M322" s="100">
        <v>74000</v>
      </c>
      <c r="O322" s="98" t="s">
        <v>1220</v>
      </c>
      <c r="P322" s="99" t="s">
        <v>2007</v>
      </c>
      <c r="Q322" s="100">
        <v>1787600</v>
      </c>
      <c r="R322" s="46">
        <f t="shared" si="18"/>
        <v>3348758</v>
      </c>
      <c r="S322" s="100">
        <v>202861</v>
      </c>
      <c r="T322" s="100">
        <v>3145897</v>
      </c>
      <c r="V322" s="98" t="s">
        <v>1236</v>
      </c>
      <c r="W322" s="99" t="s">
        <v>2012</v>
      </c>
      <c r="X322" s="79"/>
      <c r="Y322" s="100">
        <f t="shared" si="19"/>
        <v>9655711</v>
      </c>
      <c r="Z322" s="100">
        <v>353001</v>
      </c>
      <c r="AA322" s="100">
        <v>9302710</v>
      </c>
    </row>
    <row r="323" spans="1:27" ht="15">
      <c r="A323" s="98" t="s">
        <v>1263</v>
      </c>
      <c r="B323" s="99" t="s">
        <v>2021</v>
      </c>
      <c r="C323" s="79"/>
      <c r="D323" s="46">
        <f t="shared" si="16"/>
        <v>49735</v>
      </c>
      <c r="E323" s="79"/>
      <c r="F323" s="100">
        <v>49735</v>
      </c>
      <c r="H323" s="98" t="s">
        <v>1394</v>
      </c>
      <c r="I323" s="99" t="s">
        <v>2059</v>
      </c>
      <c r="J323" s="79"/>
      <c r="K323" s="46">
        <f t="shared" si="17"/>
        <v>231274</v>
      </c>
      <c r="L323" s="79"/>
      <c r="M323" s="100">
        <v>231274</v>
      </c>
      <c r="O323" s="98" t="s">
        <v>1223</v>
      </c>
      <c r="P323" s="99" t="s">
        <v>2008</v>
      </c>
      <c r="Q323" s="100">
        <v>237202</v>
      </c>
      <c r="R323" s="46">
        <f t="shared" si="18"/>
        <v>1774240</v>
      </c>
      <c r="S323" s="100">
        <v>214829</v>
      </c>
      <c r="T323" s="100">
        <v>1559411</v>
      </c>
      <c r="V323" s="98" t="s">
        <v>1239</v>
      </c>
      <c r="W323" s="99" t="s">
        <v>2013</v>
      </c>
      <c r="X323" s="100">
        <v>592136</v>
      </c>
      <c r="Y323" s="100">
        <f t="shared" si="19"/>
        <v>486510</v>
      </c>
      <c r="Z323" s="79"/>
      <c r="AA323" s="100">
        <v>486510</v>
      </c>
    </row>
    <row r="324" spans="1:27" ht="15">
      <c r="A324" s="98" t="s">
        <v>1266</v>
      </c>
      <c r="B324" s="99" t="s">
        <v>2022</v>
      </c>
      <c r="C324" s="100">
        <v>724400</v>
      </c>
      <c r="D324" s="46">
        <f t="shared" si="16"/>
        <v>1021662</v>
      </c>
      <c r="E324" s="100">
        <v>696100</v>
      </c>
      <c r="F324" s="100">
        <v>325562</v>
      </c>
      <c r="H324" s="98" t="s">
        <v>1397</v>
      </c>
      <c r="I324" s="99" t="s">
        <v>2060</v>
      </c>
      <c r="J324" s="79"/>
      <c r="K324" s="46">
        <f t="shared" si="17"/>
        <v>346477</v>
      </c>
      <c r="L324" s="79"/>
      <c r="M324" s="100">
        <v>346477</v>
      </c>
      <c r="O324" s="98" t="s">
        <v>1226</v>
      </c>
      <c r="P324" s="99" t="s">
        <v>2009</v>
      </c>
      <c r="Q324" s="100">
        <v>32409596</v>
      </c>
      <c r="R324" s="46">
        <f t="shared" si="18"/>
        <v>24748652</v>
      </c>
      <c r="S324" s="100">
        <v>3675222</v>
      </c>
      <c r="T324" s="100">
        <v>21073430</v>
      </c>
      <c r="V324" s="98" t="s">
        <v>1242</v>
      </c>
      <c r="W324" s="99" t="s">
        <v>2014</v>
      </c>
      <c r="X324" s="100">
        <v>408625</v>
      </c>
      <c r="Y324" s="100">
        <f t="shared" si="19"/>
        <v>42986</v>
      </c>
      <c r="Z324" s="79"/>
      <c r="AA324" s="100">
        <v>42986</v>
      </c>
    </row>
    <row r="325" spans="1:27" ht="15">
      <c r="A325" s="98" t="s">
        <v>1269</v>
      </c>
      <c r="B325" s="99" t="s">
        <v>2023</v>
      </c>
      <c r="C325" s="79"/>
      <c r="D325" s="46">
        <f t="shared" si="16"/>
        <v>19350</v>
      </c>
      <c r="E325" s="79"/>
      <c r="F325" s="100">
        <v>19350</v>
      </c>
      <c r="H325" s="98" t="s">
        <v>1400</v>
      </c>
      <c r="I325" s="99" t="s">
        <v>2061</v>
      </c>
      <c r="J325" s="100">
        <v>115000</v>
      </c>
      <c r="K325" s="46">
        <f t="shared" si="17"/>
        <v>1249960</v>
      </c>
      <c r="L325" s="79"/>
      <c r="M325" s="100">
        <v>1249960</v>
      </c>
      <c r="O325" s="98" t="s">
        <v>1230</v>
      </c>
      <c r="P325" s="99" t="s">
        <v>2010</v>
      </c>
      <c r="Q325" s="100">
        <v>1201000</v>
      </c>
      <c r="R325" s="46">
        <f t="shared" si="18"/>
        <v>2736815</v>
      </c>
      <c r="S325" s="100">
        <v>1194316</v>
      </c>
      <c r="T325" s="100">
        <v>1542499</v>
      </c>
      <c r="V325" s="98" t="s">
        <v>1245</v>
      </c>
      <c r="W325" s="99" t="s">
        <v>2015</v>
      </c>
      <c r="X325" s="100">
        <v>203594</v>
      </c>
      <c r="Y325" s="100">
        <f t="shared" si="19"/>
        <v>1054098</v>
      </c>
      <c r="Z325" s="100">
        <v>5000</v>
      </c>
      <c r="AA325" s="100">
        <v>1049098</v>
      </c>
    </row>
    <row r="326" spans="1:27" ht="15">
      <c r="A326" s="98" t="s">
        <v>1272</v>
      </c>
      <c r="B326" s="99" t="s">
        <v>2024</v>
      </c>
      <c r="C326" s="100">
        <v>178000</v>
      </c>
      <c r="D326" s="46">
        <f t="shared" si="16"/>
        <v>90321</v>
      </c>
      <c r="E326" s="79"/>
      <c r="F326" s="100">
        <v>90321</v>
      </c>
      <c r="H326" s="98" t="s">
        <v>1406</v>
      </c>
      <c r="I326" s="99" t="s">
        <v>2063</v>
      </c>
      <c r="J326" s="79"/>
      <c r="K326" s="46">
        <f t="shared" si="17"/>
        <v>168110</v>
      </c>
      <c r="L326" s="79"/>
      <c r="M326" s="100">
        <v>168110</v>
      </c>
      <c r="O326" s="98" t="s">
        <v>1233</v>
      </c>
      <c r="P326" s="99" t="s">
        <v>2011</v>
      </c>
      <c r="Q326" s="79"/>
      <c r="R326" s="46">
        <f t="shared" si="18"/>
        <v>635570</v>
      </c>
      <c r="S326" s="100">
        <v>66001</v>
      </c>
      <c r="T326" s="100">
        <v>569569</v>
      </c>
      <c r="V326" s="98" t="s">
        <v>1248</v>
      </c>
      <c r="W326" s="99" t="s">
        <v>2016</v>
      </c>
      <c r="X326" s="100">
        <v>31600</v>
      </c>
      <c r="Y326" s="100">
        <f t="shared" si="19"/>
        <v>87839</v>
      </c>
      <c r="Z326" s="79"/>
      <c r="AA326" s="100">
        <v>87839</v>
      </c>
    </row>
    <row r="327" spans="1:27" ht="15">
      <c r="A327" s="98" t="s">
        <v>1275</v>
      </c>
      <c r="B327" s="99" t="s">
        <v>2025</v>
      </c>
      <c r="C327" s="100">
        <v>1578500</v>
      </c>
      <c r="D327" s="46">
        <f aca="true" t="shared" si="20" ref="D327:D390">E327+F327</f>
        <v>1660153</v>
      </c>
      <c r="E327" s="100">
        <v>366118</v>
      </c>
      <c r="F327" s="100">
        <v>1294035</v>
      </c>
      <c r="H327" s="98" t="s">
        <v>1409</v>
      </c>
      <c r="I327" s="99" t="s">
        <v>2064</v>
      </c>
      <c r="J327" s="79"/>
      <c r="K327" s="46">
        <f aca="true" t="shared" si="21" ref="K327:K390">L327+M327</f>
        <v>1085235</v>
      </c>
      <c r="L327" s="100">
        <v>368000</v>
      </c>
      <c r="M327" s="100">
        <v>717235</v>
      </c>
      <c r="O327" s="98" t="s">
        <v>1236</v>
      </c>
      <c r="P327" s="99" t="s">
        <v>2012</v>
      </c>
      <c r="Q327" s="100">
        <v>14524704</v>
      </c>
      <c r="R327" s="46">
        <f aca="true" t="shared" si="22" ref="R327:R390">S327+T327</f>
        <v>5798058</v>
      </c>
      <c r="S327" s="100">
        <v>337501</v>
      </c>
      <c r="T327" s="100">
        <v>5460557</v>
      </c>
      <c r="V327" s="98" t="s">
        <v>1251</v>
      </c>
      <c r="W327" s="99" t="s">
        <v>2017</v>
      </c>
      <c r="X327" s="100">
        <v>661569</v>
      </c>
      <c r="Y327" s="100">
        <f aca="true" t="shared" si="23" ref="Y327:Y390">Z327+AA327</f>
        <v>515782</v>
      </c>
      <c r="Z327" s="100">
        <v>40000</v>
      </c>
      <c r="AA327" s="100">
        <v>475782</v>
      </c>
    </row>
    <row r="328" spans="1:27" ht="15">
      <c r="A328" s="98" t="s">
        <v>1281</v>
      </c>
      <c r="B328" s="99" t="s">
        <v>2026</v>
      </c>
      <c r="C328" s="100">
        <v>3252055</v>
      </c>
      <c r="D328" s="46">
        <f t="shared" si="20"/>
        <v>943688</v>
      </c>
      <c r="E328" s="100">
        <v>199620</v>
      </c>
      <c r="F328" s="100">
        <v>744068</v>
      </c>
      <c r="H328" s="98" t="s">
        <v>1412</v>
      </c>
      <c r="I328" s="99" t="s">
        <v>2065</v>
      </c>
      <c r="J328" s="79"/>
      <c r="K328" s="46">
        <f t="shared" si="21"/>
        <v>32150</v>
      </c>
      <c r="L328" s="79"/>
      <c r="M328" s="100">
        <v>32150</v>
      </c>
      <c r="O328" s="98" t="s">
        <v>1239</v>
      </c>
      <c r="P328" s="99" t="s">
        <v>2013</v>
      </c>
      <c r="Q328" s="100">
        <v>2293251</v>
      </c>
      <c r="R328" s="46">
        <f t="shared" si="22"/>
        <v>3225829</v>
      </c>
      <c r="S328" s="100">
        <v>661300</v>
      </c>
      <c r="T328" s="100">
        <v>2564529</v>
      </c>
      <c r="V328" s="98" t="s">
        <v>1254</v>
      </c>
      <c r="W328" s="99" t="s">
        <v>2018</v>
      </c>
      <c r="X328" s="100">
        <v>44753</v>
      </c>
      <c r="Y328" s="100">
        <f t="shared" si="23"/>
        <v>468545</v>
      </c>
      <c r="Z328" s="100">
        <v>57000</v>
      </c>
      <c r="AA328" s="100">
        <v>411545</v>
      </c>
    </row>
    <row r="329" spans="1:27" ht="15">
      <c r="A329" s="98" t="s">
        <v>1284</v>
      </c>
      <c r="B329" s="99" t="s">
        <v>2027</v>
      </c>
      <c r="C329" s="100">
        <v>415930</v>
      </c>
      <c r="D329" s="46">
        <f t="shared" si="20"/>
        <v>1348926</v>
      </c>
      <c r="E329" s="100">
        <v>139601</v>
      </c>
      <c r="F329" s="100">
        <v>1209325</v>
      </c>
      <c r="H329" s="98" t="s">
        <v>1415</v>
      </c>
      <c r="I329" s="99" t="s">
        <v>2066</v>
      </c>
      <c r="J329" s="100">
        <v>2000000</v>
      </c>
      <c r="K329" s="46">
        <f t="shared" si="21"/>
        <v>686169</v>
      </c>
      <c r="L329" s="79"/>
      <c r="M329" s="100">
        <v>686169</v>
      </c>
      <c r="O329" s="98" t="s">
        <v>1242</v>
      </c>
      <c r="P329" s="99" t="s">
        <v>2014</v>
      </c>
      <c r="Q329" s="100">
        <v>5620052</v>
      </c>
      <c r="R329" s="46">
        <f t="shared" si="22"/>
        <v>1839877</v>
      </c>
      <c r="S329" s="100">
        <v>134350</v>
      </c>
      <c r="T329" s="100">
        <v>1705527</v>
      </c>
      <c r="V329" s="98" t="s">
        <v>1257</v>
      </c>
      <c r="W329" s="99" t="s">
        <v>2019</v>
      </c>
      <c r="X329" s="100">
        <v>4431702</v>
      </c>
      <c r="Y329" s="100">
        <f t="shared" si="23"/>
        <v>606624</v>
      </c>
      <c r="Z329" s="79"/>
      <c r="AA329" s="100">
        <v>606624</v>
      </c>
    </row>
    <row r="330" spans="1:27" ht="15">
      <c r="A330" s="98" t="s">
        <v>1287</v>
      </c>
      <c r="B330" s="99" t="s">
        <v>2266</v>
      </c>
      <c r="C330" s="79"/>
      <c r="D330" s="46">
        <f t="shared" si="20"/>
        <v>27500</v>
      </c>
      <c r="E330" s="79"/>
      <c r="F330" s="100">
        <v>27500</v>
      </c>
      <c r="H330" s="98" t="s">
        <v>1418</v>
      </c>
      <c r="I330" s="99" t="s">
        <v>2067</v>
      </c>
      <c r="J330" s="79"/>
      <c r="K330" s="46">
        <f t="shared" si="21"/>
        <v>440556</v>
      </c>
      <c r="L330" s="79"/>
      <c r="M330" s="100">
        <v>440556</v>
      </c>
      <c r="O330" s="98" t="s">
        <v>1245</v>
      </c>
      <c r="P330" s="99" t="s">
        <v>2015</v>
      </c>
      <c r="Q330" s="100">
        <v>4504641</v>
      </c>
      <c r="R330" s="46">
        <f t="shared" si="22"/>
        <v>4022340</v>
      </c>
      <c r="S330" s="100">
        <v>1209943</v>
      </c>
      <c r="T330" s="100">
        <v>2812397</v>
      </c>
      <c r="V330" s="98" t="s">
        <v>1260</v>
      </c>
      <c r="W330" s="99" t="s">
        <v>2020</v>
      </c>
      <c r="X330" s="79"/>
      <c r="Y330" s="100">
        <f t="shared" si="23"/>
        <v>4998741</v>
      </c>
      <c r="Z330" s="79"/>
      <c r="AA330" s="100">
        <v>4998741</v>
      </c>
    </row>
    <row r="331" spans="1:27" ht="15">
      <c r="A331" s="98" t="s">
        <v>1293</v>
      </c>
      <c r="B331" s="99" t="s">
        <v>2029</v>
      </c>
      <c r="C331" s="79"/>
      <c r="D331" s="46">
        <f t="shared" si="20"/>
        <v>242783</v>
      </c>
      <c r="E331" s="100">
        <v>45500</v>
      </c>
      <c r="F331" s="100">
        <v>197283</v>
      </c>
      <c r="H331" s="98" t="s">
        <v>1421</v>
      </c>
      <c r="I331" s="99" t="s">
        <v>2068</v>
      </c>
      <c r="J331" s="79"/>
      <c r="K331" s="46">
        <f t="shared" si="21"/>
        <v>3533334</v>
      </c>
      <c r="L331" s="79"/>
      <c r="M331" s="100">
        <v>3533334</v>
      </c>
      <c r="O331" s="98" t="s">
        <v>1248</v>
      </c>
      <c r="P331" s="99" t="s">
        <v>2016</v>
      </c>
      <c r="Q331" s="100">
        <v>1470400</v>
      </c>
      <c r="R331" s="46">
        <f t="shared" si="22"/>
        <v>2962721</v>
      </c>
      <c r="S331" s="100">
        <v>293600</v>
      </c>
      <c r="T331" s="100">
        <v>2669121</v>
      </c>
      <c r="V331" s="98" t="s">
        <v>1263</v>
      </c>
      <c r="W331" s="99" t="s">
        <v>2021</v>
      </c>
      <c r="X331" s="100">
        <v>32700</v>
      </c>
      <c r="Y331" s="100">
        <f t="shared" si="23"/>
        <v>282482</v>
      </c>
      <c r="Z331" s="79"/>
      <c r="AA331" s="100">
        <v>282482</v>
      </c>
    </row>
    <row r="332" spans="1:27" ht="15">
      <c r="A332" s="98" t="s">
        <v>1296</v>
      </c>
      <c r="B332" s="99" t="s">
        <v>2030</v>
      </c>
      <c r="C332" s="100">
        <v>2519781</v>
      </c>
      <c r="D332" s="46">
        <f t="shared" si="20"/>
        <v>724820</v>
      </c>
      <c r="E332" s="100">
        <v>509335</v>
      </c>
      <c r="F332" s="100">
        <v>215485</v>
      </c>
      <c r="H332" s="98" t="s">
        <v>1424</v>
      </c>
      <c r="I332" s="99" t="s">
        <v>2069</v>
      </c>
      <c r="J332" s="100">
        <v>3500</v>
      </c>
      <c r="K332" s="46">
        <f t="shared" si="21"/>
        <v>0</v>
      </c>
      <c r="L332" s="79"/>
      <c r="M332" s="79"/>
      <c r="O332" s="98" t="s">
        <v>1251</v>
      </c>
      <c r="P332" s="99" t="s">
        <v>2017</v>
      </c>
      <c r="Q332" s="100">
        <v>2017900</v>
      </c>
      <c r="R332" s="46">
        <f t="shared" si="22"/>
        <v>2525799</v>
      </c>
      <c r="S332" s="100">
        <v>789217</v>
      </c>
      <c r="T332" s="100">
        <v>1736582</v>
      </c>
      <c r="V332" s="98" t="s">
        <v>1266</v>
      </c>
      <c r="W332" s="99" t="s">
        <v>2022</v>
      </c>
      <c r="X332" s="100">
        <v>2000000</v>
      </c>
      <c r="Y332" s="100">
        <f t="shared" si="23"/>
        <v>186745</v>
      </c>
      <c r="Z332" s="79"/>
      <c r="AA332" s="100">
        <v>186745</v>
      </c>
    </row>
    <row r="333" spans="1:27" ht="15">
      <c r="A333" s="98" t="s">
        <v>1299</v>
      </c>
      <c r="B333" s="99" t="s">
        <v>2264</v>
      </c>
      <c r="C333" s="79"/>
      <c r="D333" s="46">
        <f t="shared" si="20"/>
        <v>48800</v>
      </c>
      <c r="E333" s="79"/>
      <c r="F333" s="100">
        <v>48800</v>
      </c>
      <c r="H333" s="98" t="s">
        <v>1427</v>
      </c>
      <c r="I333" s="99" t="s">
        <v>2070</v>
      </c>
      <c r="J333" s="79"/>
      <c r="K333" s="46">
        <f t="shared" si="21"/>
        <v>52326</v>
      </c>
      <c r="L333" s="79"/>
      <c r="M333" s="100">
        <v>52326</v>
      </c>
      <c r="O333" s="98" t="s">
        <v>1254</v>
      </c>
      <c r="P333" s="99" t="s">
        <v>2018</v>
      </c>
      <c r="Q333" s="100">
        <v>3809099</v>
      </c>
      <c r="R333" s="46">
        <f t="shared" si="22"/>
        <v>5880977</v>
      </c>
      <c r="S333" s="100">
        <v>118006</v>
      </c>
      <c r="T333" s="100">
        <v>5762971</v>
      </c>
      <c r="V333" s="98" t="s">
        <v>1269</v>
      </c>
      <c r="W333" s="99" t="s">
        <v>2023</v>
      </c>
      <c r="X333" s="79"/>
      <c r="Y333" s="100">
        <f t="shared" si="23"/>
        <v>1185940</v>
      </c>
      <c r="Z333" s="100">
        <v>266875</v>
      </c>
      <c r="AA333" s="100">
        <v>919065</v>
      </c>
    </row>
    <row r="334" spans="1:27" ht="15">
      <c r="A334" s="98" t="s">
        <v>1302</v>
      </c>
      <c r="B334" s="99" t="s">
        <v>2031</v>
      </c>
      <c r="C334" s="100">
        <v>6881820</v>
      </c>
      <c r="D334" s="46">
        <f t="shared" si="20"/>
        <v>1763697</v>
      </c>
      <c r="E334" s="100">
        <v>708935</v>
      </c>
      <c r="F334" s="100">
        <v>1054762</v>
      </c>
      <c r="H334" s="98" t="s">
        <v>1430</v>
      </c>
      <c r="I334" s="99" t="s">
        <v>2071</v>
      </c>
      <c r="J334" s="79"/>
      <c r="K334" s="46">
        <f t="shared" si="21"/>
        <v>226750</v>
      </c>
      <c r="L334" s="79"/>
      <c r="M334" s="100">
        <v>226750</v>
      </c>
      <c r="O334" s="98" t="s">
        <v>1257</v>
      </c>
      <c r="P334" s="99" t="s">
        <v>2019</v>
      </c>
      <c r="Q334" s="100">
        <v>10667888</v>
      </c>
      <c r="R334" s="46">
        <f t="shared" si="22"/>
        <v>4541587</v>
      </c>
      <c r="S334" s="100">
        <v>916297</v>
      </c>
      <c r="T334" s="100">
        <v>3625290</v>
      </c>
      <c r="V334" s="98" t="s">
        <v>1272</v>
      </c>
      <c r="W334" s="99" t="s">
        <v>2024</v>
      </c>
      <c r="X334" s="100">
        <v>268950</v>
      </c>
      <c r="Y334" s="100">
        <f t="shared" si="23"/>
        <v>3552398</v>
      </c>
      <c r="Z334" s="79"/>
      <c r="AA334" s="100">
        <v>3552398</v>
      </c>
    </row>
    <row r="335" spans="1:27" ht="15">
      <c r="A335" s="98" t="s">
        <v>1305</v>
      </c>
      <c r="B335" s="99" t="s">
        <v>2032</v>
      </c>
      <c r="C335" s="100">
        <v>284802</v>
      </c>
      <c r="D335" s="46">
        <f t="shared" si="20"/>
        <v>2094089</v>
      </c>
      <c r="E335" s="100">
        <v>37300</v>
      </c>
      <c r="F335" s="100">
        <v>2056789</v>
      </c>
      <c r="H335" s="98" t="s">
        <v>1433</v>
      </c>
      <c r="I335" s="99" t="s">
        <v>2072</v>
      </c>
      <c r="J335" s="79"/>
      <c r="K335" s="46">
        <f t="shared" si="21"/>
        <v>22142</v>
      </c>
      <c r="L335" s="79"/>
      <c r="M335" s="100">
        <v>22142</v>
      </c>
      <c r="O335" s="98" t="s">
        <v>1260</v>
      </c>
      <c r="P335" s="99" t="s">
        <v>2020</v>
      </c>
      <c r="Q335" s="100">
        <v>1457725</v>
      </c>
      <c r="R335" s="46">
        <f t="shared" si="22"/>
        <v>2263823</v>
      </c>
      <c r="S335" s="100">
        <v>84950</v>
      </c>
      <c r="T335" s="100">
        <v>2178873</v>
      </c>
      <c r="V335" s="98" t="s">
        <v>1275</v>
      </c>
      <c r="W335" s="99" t="s">
        <v>2025</v>
      </c>
      <c r="X335" s="100">
        <v>2655050</v>
      </c>
      <c r="Y335" s="100">
        <f t="shared" si="23"/>
        <v>19382311</v>
      </c>
      <c r="Z335" s="79"/>
      <c r="AA335" s="100">
        <v>19382311</v>
      </c>
    </row>
    <row r="336" spans="1:27" ht="15">
      <c r="A336" s="98" t="s">
        <v>1308</v>
      </c>
      <c r="B336" s="99" t="s">
        <v>2328</v>
      </c>
      <c r="C336" s="100">
        <v>1360300</v>
      </c>
      <c r="D336" s="46">
        <f t="shared" si="20"/>
        <v>798472</v>
      </c>
      <c r="E336" s="100">
        <v>222750</v>
      </c>
      <c r="F336" s="100">
        <v>575722</v>
      </c>
      <c r="H336" s="98" t="s">
        <v>1436</v>
      </c>
      <c r="I336" s="99" t="s">
        <v>2073</v>
      </c>
      <c r="J336" s="79"/>
      <c r="K336" s="46">
        <f t="shared" si="21"/>
        <v>4015467</v>
      </c>
      <c r="L336" s="100">
        <v>4012150</v>
      </c>
      <c r="M336" s="100">
        <v>3317</v>
      </c>
      <c r="O336" s="98" t="s">
        <v>1263</v>
      </c>
      <c r="P336" s="99" t="s">
        <v>2021</v>
      </c>
      <c r="Q336" s="79"/>
      <c r="R336" s="46">
        <f t="shared" si="22"/>
        <v>356010</v>
      </c>
      <c r="S336" s="79"/>
      <c r="T336" s="100">
        <v>356010</v>
      </c>
      <c r="V336" s="98" t="s">
        <v>1278</v>
      </c>
      <c r="W336" s="99" t="s">
        <v>2273</v>
      </c>
      <c r="X336" s="79"/>
      <c r="Y336" s="100">
        <f t="shared" si="23"/>
        <v>149139</v>
      </c>
      <c r="Z336" s="79"/>
      <c r="AA336" s="100">
        <v>149139</v>
      </c>
    </row>
    <row r="337" spans="1:27" ht="15">
      <c r="A337" s="98" t="s">
        <v>1311</v>
      </c>
      <c r="B337" s="99" t="s">
        <v>2033</v>
      </c>
      <c r="C337" s="100">
        <v>1376650</v>
      </c>
      <c r="D337" s="46">
        <f t="shared" si="20"/>
        <v>1835656</v>
      </c>
      <c r="E337" s="100">
        <v>338261</v>
      </c>
      <c r="F337" s="100">
        <v>1497395</v>
      </c>
      <c r="H337" s="98" t="s">
        <v>1439</v>
      </c>
      <c r="I337" s="99" t="s">
        <v>2074</v>
      </c>
      <c r="J337" s="79"/>
      <c r="K337" s="46">
        <f t="shared" si="21"/>
        <v>11950</v>
      </c>
      <c r="L337" s="79"/>
      <c r="M337" s="100">
        <v>11950</v>
      </c>
      <c r="O337" s="98" t="s">
        <v>1266</v>
      </c>
      <c r="P337" s="99" t="s">
        <v>2022</v>
      </c>
      <c r="Q337" s="100">
        <v>7573850</v>
      </c>
      <c r="R337" s="46">
        <f t="shared" si="22"/>
        <v>7681732</v>
      </c>
      <c r="S337" s="100">
        <v>3579050</v>
      </c>
      <c r="T337" s="100">
        <v>4102682</v>
      </c>
      <c r="V337" s="98" t="s">
        <v>1281</v>
      </c>
      <c r="W337" s="99" t="s">
        <v>2026</v>
      </c>
      <c r="X337" s="100">
        <v>116470</v>
      </c>
      <c r="Y337" s="100">
        <f t="shared" si="23"/>
        <v>61253509</v>
      </c>
      <c r="Z337" s="100">
        <v>70900</v>
      </c>
      <c r="AA337" s="100">
        <v>61182609</v>
      </c>
    </row>
    <row r="338" spans="1:27" ht="15">
      <c r="A338" s="98" t="s">
        <v>1314</v>
      </c>
      <c r="B338" s="99" t="s">
        <v>2034</v>
      </c>
      <c r="C338" s="100">
        <v>920000</v>
      </c>
      <c r="D338" s="46">
        <f t="shared" si="20"/>
        <v>287953</v>
      </c>
      <c r="E338" s="79"/>
      <c r="F338" s="100">
        <v>287953</v>
      </c>
      <c r="H338" s="98" t="s">
        <v>1442</v>
      </c>
      <c r="I338" s="99" t="s">
        <v>2075</v>
      </c>
      <c r="J338" s="79"/>
      <c r="K338" s="46">
        <f t="shared" si="21"/>
        <v>2000</v>
      </c>
      <c r="L338" s="79"/>
      <c r="M338" s="100">
        <v>2000</v>
      </c>
      <c r="O338" s="98" t="s">
        <v>1269</v>
      </c>
      <c r="P338" s="99" t="s">
        <v>2023</v>
      </c>
      <c r="Q338" s="100">
        <v>616467</v>
      </c>
      <c r="R338" s="46">
        <f t="shared" si="22"/>
        <v>705610</v>
      </c>
      <c r="S338" s="100">
        <v>296935</v>
      </c>
      <c r="T338" s="100">
        <v>408675</v>
      </c>
      <c r="V338" s="98" t="s">
        <v>1284</v>
      </c>
      <c r="W338" s="99" t="s">
        <v>2027</v>
      </c>
      <c r="X338" s="100">
        <v>8293290</v>
      </c>
      <c r="Y338" s="100">
        <f t="shared" si="23"/>
        <v>12674619</v>
      </c>
      <c r="Z338" s="100">
        <v>3500001</v>
      </c>
      <c r="AA338" s="100">
        <v>9174618</v>
      </c>
    </row>
    <row r="339" spans="1:27" ht="15">
      <c r="A339" s="98" t="s">
        <v>1317</v>
      </c>
      <c r="B339" s="99" t="s">
        <v>2035</v>
      </c>
      <c r="C339" s="100">
        <v>1745326</v>
      </c>
      <c r="D339" s="46">
        <f t="shared" si="20"/>
        <v>609089</v>
      </c>
      <c r="E339" s="100">
        <v>102000</v>
      </c>
      <c r="F339" s="100">
        <v>507089</v>
      </c>
      <c r="H339" s="98" t="s">
        <v>1448</v>
      </c>
      <c r="I339" s="99" t="s">
        <v>2077</v>
      </c>
      <c r="J339" s="100">
        <v>100025</v>
      </c>
      <c r="K339" s="46">
        <f t="shared" si="21"/>
        <v>260440</v>
      </c>
      <c r="L339" s="79"/>
      <c r="M339" s="100">
        <v>260440</v>
      </c>
      <c r="O339" s="98" t="s">
        <v>1272</v>
      </c>
      <c r="P339" s="99" t="s">
        <v>2024</v>
      </c>
      <c r="Q339" s="100">
        <v>194694</v>
      </c>
      <c r="R339" s="46">
        <f t="shared" si="22"/>
        <v>1433870</v>
      </c>
      <c r="S339" s="100">
        <v>212000</v>
      </c>
      <c r="T339" s="100">
        <v>1221870</v>
      </c>
      <c r="V339" s="98" t="s">
        <v>1290</v>
      </c>
      <c r="W339" s="99" t="s">
        <v>2028</v>
      </c>
      <c r="X339" s="100">
        <v>575000</v>
      </c>
      <c r="Y339" s="100">
        <f t="shared" si="23"/>
        <v>289785</v>
      </c>
      <c r="Z339" s="79"/>
      <c r="AA339" s="100">
        <v>289785</v>
      </c>
    </row>
    <row r="340" spans="1:27" ht="15">
      <c r="A340" s="98" t="s">
        <v>1320</v>
      </c>
      <c r="B340" s="99" t="s">
        <v>2036</v>
      </c>
      <c r="C340" s="100">
        <v>3434159</v>
      </c>
      <c r="D340" s="46">
        <f t="shared" si="20"/>
        <v>3203656</v>
      </c>
      <c r="E340" s="100">
        <v>611353</v>
      </c>
      <c r="F340" s="100">
        <v>2592303</v>
      </c>
      <c r="H340" s="98" t="s">
        <v>1451</v>
      </c>
      <c r="I340" s="99" t="s">
        <v>2078</v>
      </c>
      <c r="J340" s="100">
        <v>1700000</v>
      </c>
      <c r="K340" s="46">
        <f t="shared" si="21"/>
        <v>673865</v>
      </c>
      <c r="L340" s="79"/>
      <c r="M340" s="100">
        <v>673865</v>
      </c>
      <c r="O340" s="98" t="s">
        <v>1275</v>
      </c>
      <c r="P340" s="99" t="s">
        <v>2025</v>
      </c>
      <c r="Q340" s="100">
        <v>7763250</v>
      </c>
      <c r="R340" s="46">
        <f t="shared" si="22"/>
        <v>14263719</v>
      </c>
      <c r="S340" s="100">
        <v>1446797</v>
      </c>
      <c r="T340" s="100">
        <v>12816922</v>
      </c>
      <c r="V340" s="98" t="s">
        <v>1293</v>
      </c>
      <c r="W340" s="99" t="s">
        <v>2029</v>
      </c>
      <c r="X340" s="100">
        <v>21900</v>
      </c>
      <c r="Y340" s="100">
        <f t="shared" si="23"/>
        <v>555019</v>
      </c>
      <c r="Z340" s="79"/>
      <c r="AA340" s="100">
        <v>555019</v>
      </c>
    </row>
    <row r="341" spans="1:27" ht="15">
      <c r="A341" s="98" t="s">
        <v>1323</v>
      </c>
      <c r="B341" s="99" t="s">
        <v>2037</v>
      </c>
      <c r="C341" s="100">
        <v>1</v>
      </c>
      <c r="D341" s="46">
        <f t="shared" si="20"/>
        <v>397979</v>
      </c>
      <c r="E341" s="100">
        <v>11800</v>
      </c>
      <c r="F341" s="100">
        <v>386179</v>
      </c>
      <c r="H341" s="98" t="s">
        <v>1454</v>
      </c>
      <c r="I341" s="99" t="s">
        <v>2079</v>
      </c>
      <c r="J341" s="79"/>
      <c r="K341" s="46">
        <f t="shared" si="21"/>
        <v>20000</v>
      </c>
      <c r="L341" s="79"/>
      <c r="M341" s="100">
        <v>20000</v>
      </c>
      <c r="O341" s="98" t="s">
        <v>1278</v>
      </c>
      <c r="P341" s="99" t="s">
        <v>2273</v>
      </c>
      <c r="Q341" s="100">
        <v>2480950</v>
      </c>
      <c r="R341" s="46">
        <f t="shared" si="22"/>
        <v>2951072</v>
      </c>
      <c r="S341" s="100">
        <v>595500</v>
      </c>
      <c r="T341" s="100">
        <v>2355572</v>
      </c>
      <c r="V341" s="98" t="s">
        <v>1296</v>
      </c>
      <c r="W341" s="99" t="s">
        <v>2030</v>
      </c>
      <c r="X341" s="100">
        <v>257500</v>
      </c>
      <c r="Y341" s="100">
        <f t="shared" si="23"/>
        <v>437542</v>
      </c>
      <c r="Z341" s="79"/>
      <c r="AA341" s="100">
        <v>437542</v>
      </c>
    </row>
    <row r="342" spans="1:27" ht="15">
      <c r="A342" s="98" t="s">
        <v>1329</v>
      </c>
      <c r="B342" s="99" t="s">
        <v>2038</v>
      </c>
      <c r="C342" s="100">
        <v>285000</v>
      </c>
      <c r="D342" s="46">
        <f t="shared" si="20"/>
        <v>1001297</v>
      </c>
      <c r="E342" s="79"/>
      <c r="F342" s="100">
        <v>1001297</v>
      </c>
      <c r="H342" s="98" t="s">
        <v>1457</v>
      </c>
      <c r="I342" s="99" t="s">
        <v>2080</v>
      </c>
      <c r="J342" s="79"/>
      <c r="K342" s="46">
        <f t="shared" si="21"/>
        <v>828873</v>
      </c>
      <c r="L342" s="79"/>
      <c r="M342" s="100">
        <v>828873</v>
      </c>
      <c r="O342" s="98" t="s">
        <v>1281</v>
      </c>
      <c r="P342" s="99" t="s">
        <v>2026</v>
      </c>
      <c r="Q342" s="100">
        <v>17323455</v>
      </c>
      <c r="R342" s="46">
        <f t="shared" si="22"/>
        <v>8025079</v>
      </c>
      <c r="S342" s="100">
        <v>1406629</v>
      </c>
      <c r="T342" s="100">
        <v>6618450</v>
      </c>
      <c r="V342" s="98" t="s">
        <v>1302</v>
      </c>
      <c r="W342" s="99" t="s">
        <v>2031</v>
      </c>
      <c r="X342" s="100">
        <v>430800</v>
      </c>
      <c r="Y342" s="100">
        <f t="shared" si="23"/>
        <v>4099312</v>
      </c>
      <c r="Z342" s="100">
        <v>3740</v>
      </c>
      <c r="AA342" s="100">
        <v>4095572</v>
      </c>
    </row>
    <row r="343" spans="1:27" ht="15">
      <c r="A343" s="98" t="s">
        <v>1332</v>
      </c>
      <c r="B343" s="99" t="s">
        <v>2039</v>
      </c>
      <c r="C343" s="79"/>
      <c r="D343" s="46">
        <f t="shared" si="20"/>
        <v>164625</v>
      </c>
      <c r="E343" s="100">
        <v>6000</v>
      </c>
      <c r="F343" s="100">
        <v>158625</v>
      </c>
      <c r="H343" s="98" t="s">
        <v>1460</v>
      </c>
      <c r="I343" s="99" t="s">
        <v>2313</v>
      </c>
      <c r="J343" s="79"/>
      <c r="K343" s="46">
        <f t="shared" si="21"/>
        <v>73000</v>
      </c>
      <c r="L343" s="79"/>
      <c r="M343" s="100">
        <v>73000</v>
      </c>
      <c r="O343" s="98" t="s">
        <v>1284</v>
      </c>
      <c r="P343" s="99" t="s">
        <v>2027</v>
      </c>
      <c r="Q343" s="100">
        <v>8389865</v>
      </c>
      <c r="R343" s="46">
        <f t="shared" si="22"/>
        <v>15007658</v>
      </c>
      <c r="S343" s="100">
        <v>1790904</v>
      </c>
      <c r="T343" s="100">
        <v>13216754</v>
      </c>
      <c r="V343" s="98" t="s">
        <v>1305</v>
      </c>
      <c r="W343" s="99" t="s">
        <v>2032</v>
      </c>
      <c r="X343" s="100">
        <v>17627097</v>
      </c>
      <c r="Y343" s="100">
        <f t="shared" si="23"/>
        <v>4798156</v>
      </c>
      <c r="Z343" s="100">
        <v>465000</v>
      </c>
      <c r="AA343" s="100">
        <v>4333156</v>
      </c>
    </row>
    <row r="344" spans="1:27" ht="15">
      <c r="A344" s="98" t="s">
        <v>1335</v>
      </c>
      <c r="B344" s="99" t="s">
        <v>2040</v>
      </c>
      <c r="C344" s="79"/>
      <c r="D344" s="46">
        <f t="shared" si="20"/>
        <v>278611</v>
      </c>
      <c r="E344" s="79"/>
      <c r="F344" s="100">
        <v>278611</v>
      </c>
      <c r="H344" s="98" t="s">
        <v>1463</v>
      </c>
      <c r="I344" s="99" t="s">
        <v>2081</v>
      </c>
      <c r="J344" s="79"/>
      <c r="K344" s="46">
        <f t="shared" si="21"/>
        <v>19205</v>
      </c>
      <c r="L344" s="79"/>
      <c r="M344" s="100">
        <v>19205</v>
      </c>
      <c r="O344" s="98" t="s">
        <v>1287</v>
      </c>
      <c r="P344" s="99" t="s">
        <v>2266</v>
      </c>
      <c r="Q344" s="100">
        <v>22800</v>
      </c>
      <c r="R344" s="46">
        <f t="shared" si="22"/>
        <v>538436</v>
      </c>
      <c r="S344" s="100">
        <v>11000</v>
      </c>
      <c r="T344" s="100">
        <v>527436</v>
      </c>
      <c r="V344" s="98" t="s">
        <v>1308</v>
      </c>
      <c r="W344" s="99" t="s">
        <v>2328</v>
      </c>
      <c r="X344" s="100">
        <v>20000</v>
      </c>
      <c r="Y344" s="100">
        <f t="shared" si="23"/>
        <v>1630914</v>
      </c>
      <c r="Z344" s="100">
        <v>146400</v>
      </c>
      <c r="AA344" s="100">
        <v>1484514</v>
      </c>
    </row>
    <row r="345" spans="1:27" ht="15">
      <c r="A345" s="98" t="s">
        <v>1338</v>
      </c>
      <c r="B345" s="99" t="s">
        <v>2041</v>
      </c>
      <c r="C345" s="100">
        <v>250000</v>
      </c>
      <c r="D345" s="46">
        <f t="shared" si="20"/>
        <v>1409448</v>
      </c>
      <c r="E345" s="100">
        <v>263400</v>
      </c>
      <c r="F345" s="100">
        <v>1146048</v>
      </c>
      <c r="H345" s="98" t="s">
        <v>1466</v>
      </c>
      <c r="I345" s="99" t="s">
        <v>2082</v>
      </c>
      <c r="J345" s="100">
        <v>2551515</v>
      </c>
      <c r="K345" s="46">
        <f t="shared" si="21"/>
        <v>384947</v>
      </c>
      <c r="L345" s="79"/>
      <c r="M345" s="100">
        <v>384947</v>
      </c>
      <c r="O345" s="98" t="s">
        <v>1290</v>
      </c>
      <c r="P345" s="99" t="s">
        <v>2028</v>
      </c>
      <c r="Q345" s="100">
        <v>583100</v>
      </c>
      <c r="R345" s="46">
        <f t="shared" si="22"/>
        <v>3391488</v>
      </c>
      <c r="S345" s="100">
        <v>1912851</v>
      </c>
      <c r="T345" s="100">
        <v>1478637</v>
      </c>
      <c r="V345" s="98" t="s">
        <v>1311</v>
      </c>
      <c r="W345" s="99" t="s">
        <v>2033</v>
      </c>
      <c r="X345" s="100">
        <v>4019924</v>
      </c>
      <c r="Y345" s="100">
        <f t="shared" si="23"/>
        <v>14794780</v>
      </c>
      <c r="Z345" s="100">
        <v>5861091</v>
      </c>
      <c r="AA345" s="100">
        <v>8933689</v>
      </c>
    </row>
    <row r="346" spans="1:27" ht="15">
      <c r="A346" s="98" t="s">
        <v>1341</v>
      </c>
      <c r="B346" s="99" t="s">
        <v>2042</v>
      </c>
      <c r="C346" s="100">
        <v>38400</v>
      </c>
      <c r="D346" s="46">
        <f t="shared" si="20"/>
        <v>210198</v>
      </c>
      <c r="E346" s="100">
        <v>26760</v>
      </c>
      <c r="F346" s="100">
        <v>183438</v>
      </c>
      <c r="H346" s="98" t="s">
        <v>1469</v>
      </c>
      <c r="I346" s="99" t="s">
        <v>2083</v>
      </c>
      <c r="J346" s="79"/>
      <c r="K346" s="46">
        <f t="shared" si="21"/>
        <v>46500</v>
      </c>
      <c r="L346" s="79"/>
      <c r="M346" s="100">
        <v>46500</v>
      </c>
      <c r="O346" s="98" t="s">
        <v>1293</v>
      </c>
      <c r="P346" s="99" t="s">
        <v>2029</v>
      </c>
      <c r="Q346" s="100">
        <v>202840</v>
      </c>
      <c r="R346" s="46">
        <f t="shared" si="22"/>
        <v>3726267</v>
      </c>
      <c r="S346" s="100">
        <v>86000</v>
      </c>
      <c r="T346" s="100">
        <v>3640267</v>
      </c>
      <c r="V346" s="98" t="s">
        <v>1314</v>
      </c>
      <c r="W346" s="99" t="s">
        <v>2034</v>
      </c>
      <c r="X346" s="100">
        <v>26500</v>
      </c>
      <c r="Y346" s="100">
        <f t="shared" si="23"/>
        <v>2324482</v>
      </c>
      <c r="Z346" s="100">
        <v>1800</v>
      </c>
      <c r="AA346" s="100">
        <v>2322682</v>
      </c>
    </row>
    <row r="347" spans="1:27" ht="15">
      <c r="A347" s="98" t="s">
        <v>1344</v>
      </c>
      <c r="B347" s="99" t="s">
        <v>2043</v>
      </c>
      <c r="C347" s="79"/>
      <c r="D347" s="46">
        <f t="shared" si="20"/>
        <v>439393</v>
      </c>
      <c r="E347" s="100">
        <v>3500</v>
      </c>
      <c r="F347" s="100">
        <v>435893</v>
      </c>
      <c r="H347" s="98" t="s">
        <v>1472</v>
      </c>
      <c r="I347" s="99" t="s">
        <v>1119</v>
      </c>
      <c r="J347" s="79"/>
      <c r="K347" s="46">
        <f t="shared" si="21"/>
        <v>1216335</v>
      </c>
      <c r="L347" s="100">
        <v>1</v>
      </c>
      <c r="M347" s="100">
        <v>1216334</v>
      </c>
      <c r="O347" s="98" t="s">
        <v>1296</v>
      </c>
      <c r="P347" s="99" t="s">
        <v>2030</v>
      </c>
      <c r="Q347" s="100">
        <v>4421781</v>
      </c>
      <c r="R347" s="46">
        <f t="shared" si="22"/>
        <v>5239414</v>
      </c>
      <c r="S347" s="100">
        <v>2367865</v>
      </c>
      <c r="T347" s="100">
        <v>2871549</v>
      </c>
      <c r="V347" s="98" t="s">
        <v>1317</v>
      </c>
      <c r="W347" s="99" t="s">
        <v>2035</v>
      </c>
      <c r="X347" s="100">
        <v>2116303</v>
      </c>
      <c r="Y347" s="100">
        <f t="shared" si="23"/>
        <v>2196229</v>
      </c>
      <c r="Z347" s="100">
        <v>152672</v>
      </c>
      <c r="AA347" s="100">
        <v>2043557</v>
      </c>
    </row>
    <row r="348" spans="1:27" ht="15">
      <c r="A348" s="98" t="s">
        <v>1347</v>
      </c>
      <c r="B348" s="99" t="s">
        <v>2044</v>
      </c>
      <c r="C348" s="100">
        <v>3219550</v>
      </c>
      <c r="D348" s="46">
        <f t="shared" si="20"/>
        <v>387418</v>
      </c>
      <c r="E348" s="100">
        <v>3000</v>
      </c>
      <c r="F348" s="100">
        <v>384418</v>
      </c>
      <c r="H348" s="98" t="s">
        <v>1475</v>
      </c>
      <c r="I348" s="99" t="s">
        <v>2084</v>
      </c>
      <c r="J348" s="79"/>
      <c r="K348" s="46">
        <f t="shared" si="21"/>
        <v>63025</v>
      </c>
      <c r="L348" s="79"/>
      <c r="M348" s="100">
        <v>63025</v>
      </c>
      <c r="O348" s="98" t="s">
        <v>1299</v>
      </c>
      <c r="P348" s="99" t="s">
        <v>2264</v>
      </c>
      <c r="Q348" s="100">
        <v>652000</v>
      </c>
      <c r="R348" s="46">
        <f t="shared" si="22"/>
        <v>388552</v>
      </c>
      <c r="S348" s="100">
        <v>143600</v>
      </c>
      <c r="T348" s="100">
        <v>244952</v>
      </c>
      <c r="V348" s="98" t="s">
        <v>1320</v>
      </c>
      <c r="W348" s="99" t="s">
        <v>2036</v>
      </c>
      <c r="X348" s="79"/>
      <c r="Y348" s="100">
        <f t="shared" si="23"/>
        <v>10255020</v>
      </c>
      <c r="Z348" s="79"/>
      <c r="AA348" s="100">
        <v>10255020</v>
      </c>
    </row>
    <row r="349" spans="1:27" ht="15">
      <c r="A349" s="98" t="s">
        <v>1350</v>
      </c>
      <c r="B349" s="99" t="s">
        <v>2045</v>
      </c>
      <c r="C349" s="79"/>
      <c r="D349" s="46">
        <f t="shared" si="20"/>
        <v>19400</v>
      </c>
      <c r="E349" s="79"/>
      <c r="F349" s="100">
        <v>19400</v>
      </c>
      <c r="H349" s="98" t="s">
        <v>1478</v>
      </c>
      <c r="I349" s="99" t="s">
        <v>2085</v>
      </c>
      <c r="J349" s="100">
        <v>8503</v>
      </c>
      <c r="K349" s="46">
        <f t="shared" si="21"/>
        <v>570900</v>
      </c>
      <c r="L349" s="79"/>
      <c r="M349" s="100">
        <v>570900</v>
      </c>
      <c r="O349" s="98" t="s">
        <v>1302</v>
      </c>
      <c r="P349" s="99" t="s">
        <v>2031</v>
      </c>
      <c r="Q349" s="100">
        <v>18542301</v>
      </c>
      <c r="R349" s="46">
        <f t="shared" si="22"/>
        <v>10944472</v>
      </c>
      <c r="S349" s="100">
        <v>3214640</v>
      </c>
      <c r="T349" s="100">
        <v>7729832</v>
      </c>
      <c r="V349" s="98" t="s">
        <v>1323</v>
      </c>
      <c r="W349" s="99" t="s">
        <v>2037</v>
      </c>
      <c r="X349" s="100">
        <v>904717</v>
      </c>
      <c r="Y349" s="100">
        <f t="shared" si="23"/>
        <v>3409195</v>
      </c>
      <c r="Z349" s="79"/>
      <c r="AA349" s="100">
        <v>3409195</v>
      </c>
    </row>
    <row r="350" spans="1:27" ht="15">
      <c r="A350" s="98" t="s">
        <v>1353</v>
      </c>
      <c r="B350" s="99" t="s">
        <v>2046</v>
      </c>
      <c r="C350" s="100">
        <v>370400</v>
      </c>
      <c r="D350" s="46">
        <f t="shared" si="20"/>
        <v>483149</v>
      </c>
      <c r="E350" s="100">
        <v>156000</v>
      </c>
      <c r="F350" s="100">
        <v>327149</v>
      </c>
      <c r="H350" s="98" t="s">
        <v>1481</v>
      </c>
      <c r="I350" s="99" t="s">
        <v>2086</v>
      </c>
      <c r="J350" s="79"/>
      <c r="K350" s="46">
        <f t="shared" si="21"/>
        <v>1574384</v>
      </c>
      <c r="L350" s="79"/>
      <c r="M350" s="100">
        <v>1574384</v>
      </c>
      <c r="O350" s="98" t="s">
        <v>1305</v>
      </c>
      <c r="P350" s="99" t="s">
        <v>2032</v>
      </c>
      <c r="Q350" s="100">
        <v>3163204</v>
      </c>
      <c r="R350" s="46">
        <f t="shared" si="22"/>
        <v>16141596</v>
      </c>
      <c r="S350" s="100">
        <v>443566</v>
      </c>
      <c r="T350" s="100">
        <v>15698030</v>
      </c>
      <c r="V350" s="98" t="s">
        <v>1326</v>
      </c>
      <c r="W350" s="99" t="s">
        <v>2341</v>
      </c>
      <c r="X350" s="79"/>
      <c r="Y350" s="100">
        <f t="shared" si="23"/>
        <v>782359</v>
      </c>
      <c r="Z350" s="79"/>
      <c r="AA350" s="100">
        <v>782359</v>
      </c>
    </row>
    <row r="351" spans="1:27" ht="15">
      <c r="A351" s="98" t="s">
        <v>1356</v>
      </c>
      <c r="B351" s="99" t="s">
        <v>2260</v>
      </c>
      <c r="C351" s="100">
        <v>79500</v>
      </c>
      <c r="D351" s="46">
        <f t="shared" si="20"/>
        <v>53564</v>
      </c>
      <c r="E351" s="79"/>
      <c r="F351" s="100">
        <v>53564</v>
      </c>
      <c r="H351" s="98" t="s">
        <v>1487</v>
      </c>
      <c r="I351" s="99" t="s">
        <v>2088</v>
      </c>
      <c r="J351" s="100">
        <v>189100</v>
      </c>
      <c r="K351" s="46">
        <f t="shared" si="21"/>
        <v>100932</v>
      </c>
      <c r="L351" s="79"/>
      <c r="M351" s="100">
        <v>100932</v>
      </c>
      <c r="O351" s="98" t="s">
        <v>1308</v>
      </c>
      <c r="P351" s="99" t="s">
        <v>2328</v>
      </c>
      <c r="Q351" s="100">
        <v>7894200</v>
      </c>
      <c r="R351" s="46">
        <f t="shared" si="22"/>
        <v>4920622</v>
      </c>
      <c r="S351" s="100">
        <v>1053951</v>
      </c>
      <c r="T351" s="100">
        <v>3866671</v>
      </c>
      <c r="V351" s="98" t="s">
        <v>1329</v>
      </c>
      <c r="W351" s="99" t="s">
        <v>2038</v>
      </c>
      <c r="X351" s="100">
        <v>45000</v>
      </c>
      <c r="Y351" s="100">
        <f t="shared" si="23"/>
        <v>10375519</v>
      </c>
      <c r="Z351" s="100">
        <v>60000</v>
      </c>
      <c r="AA351" s="100">
        <v>10315519</v>
      </c>
    </row>
    <row r="352" spans="1:27" ht="15">
      <c r="A352" s="98" t="s">
        <v>1359</v>
      </c>
      <c r="B352" s="99" t="s">
        <v>2047</v>
      </c>
      <c r="C352" s="100">
        <v>40100</v>
      </c>
      <c r="D352" s="46">
        <f t="shared" si="20"/>
        <v>84410</v>
      </c>
      <c r="E352" s="100">
        <v>5000</v>
      </c>
      <c r="F352" s="100">
        <v>79410</v>
      </c>
      <c r="H352" s="98" t="s">
        <v>1490</v>
      </c>
      <c r="I352" s="99" t="s">
        <v>2089</v>
      </c>
      <c r="J352" s="100">
        <v>40200</v>
      </c>
      <c r="K352" s="46">
        <f t="shared" si="21"/>
        <v>1535029</v>
      </c>
      <c r="L352" s="100">
        <v>423734</v>
      </c>
      <c r="M352" s="100">
        <v>1111295</v>
      </c>
      <c r="O352" s="98" t="s">
        <v>1311</v>
      </c>
      <c r="P352" s="99" t="s">
        <v>2033</v>
      </c>
      <c r="Q352" s="100">
        <v>4682909</v>
      </c>
      <c r="R352" s="46">
        <f t="shared" si="22"/>
        <v>14904713</v>
      </c>
      <c r="S352" s="100">
        <v>1665923</v>
      </c>
      <c r="T352" s="100">
        <v>13238790</v>
      </c>
      <c r="V352" s="98" t="s">
        <v>1332</v>
      </c>
      <c r="W352" s="99" t="s">
        <v>2039</v>
      </c>
      <c r="X352" s="100">
        <v>43550</v>
      </c>
      <c r="Y352" s="100">
        <f t="shared" si="23"/>
        <v>1913014</v>
      </c>
      <c r="Z352" s="100">
        <v>524381</v>
      </c>
      <c r="AA352" s="100">
        <v>1388633</v>
      </c>
    </row>
    <row r="353" spans="1:27" ht="15">
      <c r="A353" s="98" t="s">
        <v>1362</v>
      </c>
      <c r="B353" s="99" t="s">
        <v>2048</v>
      </c>
      <c r="C353" s="79"/>
      <c r="D353" s="46">
        <f t="shared" si="20"/>
        <v>443405</v>
      </c>
      <c r="E353" s="100">
        <v>253600</v>
      </c>
      <c r="F353" s="100">
        <v>189805</v>
      </c>
      <c r="H353" s="98" t="s">
        <v>1493</v>
      </c>
      <c r="I353" s="99" t="s">
        <v>2090</v>
      </c>
      <c r="J353" s="79"/>
      <c r="K353" s="46">
        <f t="shared" si="21"/>
        <v>840590</v>
      </c>
      <c r="L353" s="79"/>
      <c r="M353" s="100">
        <v>840590</v>
      </c>
      <c r="O353" s="98" t="s">
        <v>1314</v>
      </c>
      <c r="P353" s="99" t="s">
        <v>2034</v>
      </c>
      <c r="Q353" s="100">
        <v>1260500</v>
      </c>
      <c r="R353" s="46">
        <f t="shared" si="22"/>
        <v>2308334</v>
      </c>
      <c r="S353" s="100">
        <v>115880</v>
      </c>
      <c r="T353" s="100">
        <v>2192454</v>
      </c>
      <c r="V353" s="98" t="s">
        <v>1335</v>
      </c>
      <c r="W353" s="99" t="s">
        <v>2040</v>
      </c>
      <c r="X353" s="100">
        <v>3500</v>
      </c>
      <c r="Y353" s="100">
        <f t="shared" si="23"/>
        <v>5998368</v>
      </c>
      <c r="Z353" s="79"/>
      <c r="AA353" s="100">
        <v>5998368</v>
      </c>
    </row>
    <row r="354" spans="1:27" ht="15">
      <c r="A354" s="98" t="s">
        <v>1365</v>
      </c>
      <c r="B354" s="99" t="s">
        <v>2049</v>
      </c>
      <c r="C354" s="79"/>
      <c r="D354" s="46">
        <f t="shared" si="20"/>
        <v>15645</v>
      </c>
      <c r="E354" s="79"/>
      <c r="F354" s="100">
        <v>15645</v>
      </c>
      <c r="H354" s="98" t="s">
        <v>1499</v>
      </c>
      <c r="I354" s="99" t="s">
        <v>1814</v>
      </c>
      <c r="J354" s="79"/>
      <c r="K354" s="46">
        <f t="shared" si="21"/>
        <v>356000</v>
      </c>
      <c r="L354" s="79"/>
      <c r="M354" s="100">
        <v>356000</v>
      </c>
      <c r="O354" s="98" t="s">
        <v>1317</v>
      </c>
      <c r="P354" s="99" t="s">
        <v>2035</v>
      </c>
      <c r="Q354" s="100">
        <v>13831017</v>
      </c>
      <c r="R354" s="46">
        <f t="shared" si="22"/>
        <v>6331952</v>
      </c>
      <c r="S354" s="100">
        <v>1053551</v>
      </c>
      <c r="T354" s="100">
        <v>5278401</v>
      </c>
      <c r="V354" s="98" t="s">
        <v>1338</v>
      </c>
      <c r="W354" s="99" t="s">
        <v>2041</v>
      </c>
      <c r="X354" s="100">
        <v>4318390</v>
      </c>
      <c r="Y354" s="100">
        <f t="shared" si="23"/>
        <v>11347568</v>
      </c>
      <c r="Z354" s="100">
        <v>65800</v>
      </c>
      <c r="AA354" s="100">
        <v>11281768</v>
      </c>
    </row>
    <row r="355" spans="1:27" ht="15">
      <c r="A355" s="98" t="s">
        <v>1368</v>
      </c>
      <c r="B355" s="99" t="s">
        <v>2050</v>
      </c>
      <c r="C355" s="100">
        <v>10000</v>
      </c>
      <c r="D355" s="46">
        <f t="shared" si="20"/>
        <v>267398</v>
      </c>
      <c r="E355" s="100">
        <v>235100</v>
      </c>
      <c r="F355" s="100">
        <v>32298</v>
      </c>
      <c r="H355" s="98" t="s">
        <v>1505</v>
      </c>
      <c r="I355" s="99" t="s">
        <v>2092</v>
      </c>
      <c r="J355" s="100">
        <v>190000</v>
      </c>
      <c r="K355" s="46">
        <f t="shared" si="21"/>
        <v>600</v>
      </c>
      <c r="L355" s="79"/>
      <c r="M355" s="100">
        <v>600</v>
      </c>
      <c r="O355" s="98" t="s">
        <v>1320</v>
      </c>
      <c r="P355" s="99" t="s">
        <v>2036</v>
      </c>
      <c r="Q355" s="100">
        <v>45414252</v>
      </c>
      <c r="R355" s="46">
        <f t="shared" si="22"/>
        <v>28362206</v>
      </c>
      <c r="S355" s="100">
        <v>6936513</v>
      </c>
      <c r="T355" s="100">
        <v>21425693</v>
      </c>
      <c r="V355" s="98" t="s">
        <v>1341</v>
      </c>
      <c r="W355" s="99" t="s">
        <v>2042</v>
      </c>
      <c r="X355" s="100">
        <v>13728</v>
      </c>
      <c r="Y355" s="100">
        <f t="shared" si="23"/>
        <v>6880987</v>
      </c>
      <c r="Z355" s="79"/>
      <c r="AA355" s="100">
        <v>6880987</v>
      </c>
    </row>
    <row r="356" spans="1:27" ht="15">
      <c r="A356" s="98" t="s">
        <v>1370</v>
      </c>
      <c r="B356" s="99" t="s">
        <v>2051</v>
      </c>
      <c r="C356" s="100">
        <v>84390</v>
      </c>
      <c r="D356" s="46">
        <f t="shared" si="20"/>
        <v>242156</v>
      </c>
      <c r="E356" s="100">
        <v>6550</v>
      </c>
      <c r="F356" s="100">
        <v>235606</v>
      </c>
      <c r="H356" s="98" t="s">
        <v>1508</v>
      </c>
      <c r="I356" s="99" t="s">
        <v>2093</v>
      </c>
      <c r="J356" s="79"/>
      <c r="K356" s="46">
        <f t="shared" si="21"/>
        <v>89550</v>
      </c>
      <c r="L356" s="79"/>
      <c r="M356" s="100">
        <v>89550</v>
      </c>
      <c r="O356" s="98" t="s">
        <v>1323</v>
      </c>
      <c r="P356" s="99" t="s">
        <v>2037</v>
      </c>
      <c r="Q356" s="100">
        <v>2976496</v>
      </c>
      <c r="R356" s="46">
        <f t="shared" si="22"/>
        <v>3570747</v>
      </c>
      <c r="S356" s="100">
        <v>718452</v>
      </c>
      <c r="T356" s="100">
        <v>2852295</v>
      </c>
      <c r="V356" s="98" t="s">
        <v>1344</v>
      </c>
      <c r="W356" s="99" t="s">
        <v>2043</v>
      </c>
      <c r="X356" s="79"/>
      <c r="Y356" s="100">
        <f t="shared" si="23"/>
        <v>4008367</v>
      </c>
      <c r="Z356" s="100">
        <v>517500</v>
      </c>
      <c r="AA356" s="100">
        <v>3490867</v>
      </c>
    </row>
    <row r="357" spans="1:27" ht="15">
      <c r="A357" s="98" t="s">
        <v>1373</v>
      </c>
      <c r="B357" s="99" t="s">
        <v>2052</v>
      </c>
      <c r="C357" s="100">
        <v>34000</v>
      </c>
      <c r="D357" s="46">
        <f t="shared" si="20"/>
        <v>265067</v>
      </c>
      <c r="E357" s="100">
        <v>107025</v>
      </c>
      <c r="F357" s="100">
        <v>158042</v>
      </c>
      <c r="H357" s="98" t="s">
        <v>1511</v>
      </c>
      <c r="I357" s="99" t="s">
        <v>2094</v>
      </c>
      <c r="J357" s="79"/>
      <c r="K357" s="46">
        <f t="shared" si="21"/>
        <v>3500</v>
      </c>
      <c r="L357" s="100">
        <v>1000</v>
      </c>
      <c r="M357" s="100">
        <v>2500</v>
      </c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181769</v>
      </c>
      <c r="Y357" s="100">
        <f t="shared" si="23"/>
        <v>5450174</v>
      </c>
      <c r="Z357" s="100">
        <v>87700</v>
      </c>
      <c r="AA357" s="100">
        <v>5362474</v>
      </c>
    </row>
    <row r="358" spans="1:27" ht="15">
      <c r="A358" s="98" t="s">
        <v>1375</v>
      </c>
      <c r="B358" s="99" t="s">
        <v>2053</v>
      </c>
      <c r="C358" s="100">
        <v>387000</v>
      </c>
      <c r="D358" s="46">
        <f t="shared" si="20"/>
        <v>326892</v>
      </c>
      <c r="E358" s="79"/>
      <c r="F358" s="100">
        <v>326892</v>
      </c>
      <c r="H358" s="98" t="s">
        <v>1514</v>
      </c>
      <c r="I358" s="99" t="s">
        <v>2095</v>
      </c>
      <c r="J358" s="79"/>
      <c r="K358" s="46">
        <f t="shared" si="21"/>
        <v>4200</v>
      </c>
      <c r="L358" s="100">
        <v>200</v>
      </c>
      <c r="M358" s="100">
        <v>4000</v>
      </c>
      <c r="O358" s="98" t="s">
        <v>1329</v>
      </c>
      <c r="P358" s="99" t="s">
        <v>2038</v>
      </c>
      <c r="Q358" s="100">
        <v>3735300</v>
      </c>
      <c r="R358" s="46">
        <f t="shared" si="22"/>
        <v>11654915</v>
      </c>
      <c r="S358" s="100">
        <v>1140444</v>
      </c>
      <c r="T358" s="100">
        <v>10514471</v>
      </c>
      <c r="V358" s="98" t="s">
        <v>1350</v>
      </c>
      <c r="W358" s="99" t="s">
        <v>2045</v>
      </c>
      <c r="X358" s="100">
        <v>7700</v>
      </c>
      <c r="Y358" s="100">
        <f t="shared" si="23"/>
        <v>13500</v>
      </c>
      <c r="Z358" s="79"/>
      <c r="AA358" s="100">
        <v>13500</v>
      </c>
    </row>
    <row r="359" spans="1:27" ht="15">
      <c r="A359" s="98" t="s">
        <v>1378</v>
      </c>
      <c r="B359" s="99" t="s">
        <v>2054</v>
      </c>
      <c r="C359" s="100">
        <v>406000</v>
      </c>
      <c r="D359" s="46">
        <f t="shared" si="20"/>
        <v>310487</v>
      </c>
      <c r="E359" s="100">
        <v>114350</v>
      </c>
      <c r="F359" s="100">
        <v>196137</v>
      </c>
      <c r="H359" s="98" t="s">
        <v>1517</v>
      </c>
      <c r="I359" s="99" t="s">
        <v>2096</v>
      </c>
      <c r="J359" s="79"/>
      <c r="K359" s="46">
        <f t="shared" si="21"/>
        <v>5000</v>
      </c>
      <c r="L359" s="79"/>
      <c r="M359" s="100">
        <v>5000</v>
      </c>
      <c r="O359" s="98" t="s">
        <v>1332</v>
      </c>
      <c r="P359" s="99" t="s">
        <v>2039</v>
      </c>
      <c r="Q359" s="79"/>
      <c r="R359" s="46">
        <f t="shared" si="22"/>
        <v>1419330</v>
      </c>
      <c r="S359" s="100">
        <v>129600</v>
      </c>
      <c r="T359" s="100">
        <v>1289730</v>
      </c>
      <c r="V359" s="98" t="s">
        <v>1353</v>
      </c>
      <c r="W359" s="99" t="s">
        <v>2046</v>
      </c>
      <c r="X359" s="79"/>
      <c r="Y359" s="100">
        <f t="shared" si="23"/>
        <v>111435</v>
      </c>
      <c r="Z359" s="79"/>
      <c r="AA359" s="100">
        <v>111435</v>
      </c>
    </row>
    <row r="360" spans="1:27" ht="15">
      <c r="A360" s="98" t="s">
        <v>1381</v>
      </c>
      <c r="B360" s="99" t="s">
        <v>2055</v>
      </c>
      <c r="C360" s="100">
        <v>1254752</v>
      </c>
      <c r="D360" s="46">
        <f t="shared" si="20"/>
        <v>1212296</v>
      </c>
      <c r="E360" s="100">
        <v>295400</v>
      </c>
      <c r="F360" s="100">
        <v>916896</v>
      </c>
      <c r="H360" s="98" t="s">
        <v>1520</v>
      </c>
      <c r="I360" s="99" t="s">
        <v>2097</v>
      </c>
      <c r="J360" s="79"/>
      <c r="K360" s="46">
        <f t="shared" si="21"/>
        <v>1040614</v>
      </c>
      <c r="L360" s="79"/>
      <c r="M360" s="100">
        <v>1040614</v>
      </c>
      <c r="O360" s="98" t="s">
        <v>1335</v>
      </c>
      <c r="P360" s="99" t="s">
        <v>2040</v>
      </c>
      <c r="Q360" s="79"/>
      <c r="R360" s="46">
        <f t="shared" si="22"/>
        <v>3457396</v>
      </c>
      <c r="S360" s="79"/>
      <c r="T360" s="100">
        <v>3457396</v>
      </c>
      <c r="V360" s="98" t="s">
        <v>1356</v>
      </c>
      <c r="W360" s="99" t="s">
        <v>2260</v>
      </c>
      <c r="X360" s="100">
        <v>11466713</v>
      </c>
      <c r="Y360" s="100">
        <f t="shared" si="23"/>
        <v>1957892</v>
      </c>
      <c r="Z360" s="100">
        <v>147000</v>
      </c>
      <c r="AA360" s="100">
        <v>1810892</v>
      </c>
    </row>
    <row r="361" spans="1:27" ht="15">
      <c r="A361" s="98" t="s">
        <v>1384</v>
      </c>
      <c r="B361" s="99" t="s">
        <v>2056</v>
      </c>
      <c r="C361" s="100">
        <v>931300</v>
      </c>
      <c r="D361" s="46">
        <f t="shared" si="20"/>
        <v>442850</v>
      </c>
      <c r="E361" s="100">
        <v>196600</v>
      </c>
      <c r="F361" s="100">
        <v>246250</v>
      </c>
      <c r="H361" s="98" t="s">
        <v>1523</v>
      </c>
      <c r="I361" s="99" t="s">
        <v>2098</v>
      </c>
      <c r="J361" s="100">
        <v>1228895</v>
      </c>
      <c r="K361" s="46">
        <f t="shared" si="21"/>
        <v>1549243</v>
      </c>
      <c r="L361" s="79"/>
      <c r="M361" s="100">
        <v>1549243</v>
      </c>
      <c r="O361" s="98" t="s">
        <v>1338</v>
      </c>
      <c r="P361" s="99" t="s">
        <v>2041</v>
      </c>
      <c r="Q361" s="100">
        <v>5714300</v>
      </c>
      <c r="R361" s="46">
        <f t="shared" si="22"/>
        <v>11264706</v>
      </c>
      <c r="S361" s="100">
        <v>3531049</v>
      </c>
      <c r="T361" s="100">
        <v>7733657</v>
      </c>
      <c r="V361" s="98" t="s">
        <v>1359</v>
      </c>
      <c r="W361" s="99" t="s">
        <v>2047</v>
      </c>
      <c r="X361" s="100">
        <v>3798462</v>
      </c>
      <c r="Y361" s="100">
        <f t="shared" si="23"/>
        <v>226121</v>
      </c>
      <c r="Z361" s="79"/>
      <c r="AA361" s="100">
        <v>226121</v>
      </c>
    </row>
    <row r="362" spans="1:27" ht="15">
      <c r="A362" s="98" t="s">
        <v>1388</v>
      </c>
      <c r="B362" s="99" t="s">
        <v>2057</v>
      </c>
      <c r="C362" s="100">
        <v>23000000</v>
      </c>
      <c r="D362" s="46">
        <f t="shared" si="20"/>
        <v>85494</v>
      </c>
      <c r="E362" s="100">
        <v>12000</v>
      </c>
      <c r="F362" s="100">
        <v>73494</v>
      </c>
      <c r="H362" s="98" t="s">
        <v>1525</v>
      </c>
      <c r="I362" s="99" t="s">
        <v>2099</v>
      </c>
      <c r="J362" s="79"/>
      <c r="K362" s="46">
        <f t="shared" si="21"/>
        <v>42500</v>
      </c>
      <c r="L362" s="79"/>
      <c r="M362" s="100">
        <v>42500</v>
      </c>
      <c r="O362" s="98" t="s">
        <v>1341</v>
      </c>
      <c r="P362" s="99" t="s">
        <v>2042</v>
      </c>
      <c r="Q362" s="100">
        <v>4060841</v>
      </c>
      <c r="R362" s="46">
        <f t="shared" si="22"/>
        <v>8504621</v>
      </c>
      <c r="S362" s="100">
        <v>5980042</v>
      </c>
      <c r="T362" s="100">
        <v>2524579</v>
      </c>
      <c r="V362" s="98" t="s">
        <v>1362</v>
      </c>
      <c r="W362" s="99" t="s">
        <v>2048</v>
      </c>
      <c r="X362" s="100">
        <v>6257000</v>
      </c>
      <c r="Y362" s="100">
        <f t="shared" si="23"/>
        <v>4075784</v>
      </c>
      <c r="Z362" s="100">
        <v>943200</v>
      </c>
      <c r="AA362" s="100">
        <v>3132584</v>
      </c>
    </row>
    <row r="363" spans="1:27" ht="15">
      <c r="A363" s="98" t="s">
        <v>1391</v>
      </c>
      <c r="B363" s="99" t="s">
        <v>2058</v>
      </c>
      <c r="C363" s="100">
        <v>154500</v>
      </c>
      <c r="D363" s="46">
        <f t="shared" si="20"/>
        <v>217235</v>
      </c>
      <c r="E363" s="79"/>
      <c r="F363" s="100">
        <v>217235</v>
      </c>
      <c r="H363" s="98" t="s">
        <v>1534</v>
      </c>
      <c r="I363" s="99" t="s">
        <v>2102</v>
      </c>
      <c r="J363" s="100">
        <v>76001</v>
      </c>
      <c r="K363" s="46">
        <f t="shared" si="21"/>
        <v>234982</v>
      </c>
      <c r="L363" s="79"/>
      <c r="M363" s="100">
        <v>234982</v>
      </c>
      <c r="O363" s="98" t="s">
        <v>1344</v>
      </c>
      <c r="P363" s="99" t="s">
        <v>2043</v>
      </c>
      <c r="Q363" s="100">
        <v>1</v>
      </c>
      <c r="R363" s="46">
        <f t="shared" si="22"/>
        <v>5366130</v>
      </c>
      <c r="S363" s="100">
        <v>74700</v>
      </c>
      <c r="T363" s="100">
        <v>5291430</v>
      </c>
      <c r="V363" s="98" t="s">
        <v>1365</v>
      </c>
      <c r="W363" s="99" t="s">
        <v>2049</v>
      </c>
      <c r="X363" s="100">
        <v>4000</v>
      </c>
      <c r="Y363" s="100">
        <f t="shared" si="23"/>
        <v>2500</v>
      </c>
      <c r="Z363" s="79"/>
      <c r="AA363" s="100">
        <v>2500</v>
      </c>
    </row>
    <row r="364" spans="1:27" ht="15">
      <c r="A364" s="98" t="s">
        <v>1394</v>
      </c>
      <c r="B364" s="99" t="s">
        <v>2059</v>
      </c>
      <c r="C364" s="100">
        <v>142800</v>
      </c>
      <c r="D364" s="46">
        <f t="shared" si="20"/>
        <v>244554</v>
      </c>
      <c r="E364" s="100">
        <v>158250</v>
      </c>
      <c r="F364" s="100">
        <v>86304</v>
      </c>
      <c r="H364" s="98" t="s">
        <v>1537</v>
      </c>
      <c r="I364" s="99" t="s">
        <v>2103</v>
      </c>
      <c r="J364" s="79"/>
      <c r="K364" s="46">
        <f t="shared" si="21"/>
        <v>354160</v>
      </c>
      <c r="L364" s="100">
        <v>1000</v>
      </c>
      <c r="M364" s="100">
        <v>353160</v>
      </c>
      <c r="O364" s="98" t="s">
        <v>1347</v>
      </c>
      <c r="P364" s="99" t="s">
        <v>2044</v>
      </c>
      <c r="Q364" s="100">
        <v>4584300</v>
      </c>
      <c r="R364" s="46">
        <f t="shared" si="22"/>
        <v>3619876</v>
      </c>
      <c r="S364" s="100">
        <v>276200</v>
      </c>
      <c r="T364" s="100">
        <v>3343676</v>
      </c>
      <c r="V364" s="98" t="s">
        <v>1368</v>
      </c>
      <c r="W364" s="99" t="s">
        <v>2050</v>
      </c>
      <c r="X364" s="79"/>
      <c r="Y364" s="100">
        <f t="shared" si="23"/>
        <v>22075</v>
      </c>
      <c r="Z364" s="79"/>
      <c r="AA364" s="100">
        <v>22075</v>
      </c>
    </row>
    <row r="365" spans="1:27" ht="15">
      <c r="A365" s="98" t="s">
        <v>1397</v>
      </c>
      <c r="B365" s="99" t="s">
        <v>2060</v>
      </c>
      <c r="C365" s="100">
        <v>1212750</v>
      </c>
      <c r="D365" s="46">
        <f t="shared" si="20"/>
        <v>1181281</v>
      </c>
      <c r="E365" s="100">
        <v>776868</v>
      </c>
      <c r="F365" s="100">
        <v>404413</v>
      </c>
      <c r="H365" s="98" t="s">
        <v>1540</v>
      </c>
      <c r="I365" s="99" t="s">
        <v>2104</v>
      </c>
      <c r="J365" s="79"/>
      <c r="K365" s="46">
        <f t="shared" si="21"/>
        <v>109193</v>
      </c>
      <c r="L365" s="79"/>
      <c r="M365" s="100">
        <v>109193</v>
      </c>
      <c r="O365" s="98" t="s">
        <v>1350</v>
      </c>
      <c r="P365" s="99" t="s">
        <v>2045</v>
      </c>
      <c r="Q365" s="79"/>
      <c r="R365" s="46">
        <f t="shared" si="22"/>
        <v>236701</v>
      </c>
      <c r="S365" s="79"/>
      <c r="T365" s="100">
        <v>236701</v>
      </c>
      <c r="V365" s="98" t="s">
        <v>1370</v>
      </c>
      <c r="W365" s="99" t="s">
        <v>2051</v>
      </c>
      <c r="X365" s="100">
        <v>851714</v>
      </c>
      <c r="Y365" s="100">
        <f t="shared" si="23"/>
        <v>730394</v>
      </c>
      <c r="Z365" s="100">
        <v>23700</v>
      </c>
      <c r="AA365" s="100">
        <v>706694</v>
      </c>
    </row>
    <row r="366" spans="1:27" ht="15">
      <c r="A366" s="98" t="s">
        <v>1400</v>
      </c>
      <c r="B366" s="99" t="s">
        <v>2061</v>
      </c>
      <c r="C366" s="100">
        <v>1801760</v>
      </c>
      <c r="D366" s="46">
        <f t="shared" si="20"/>
        <v>1036878</v>
      </c>
      <c r="E366" s="100">
        <v>473546</v>
      </c>
      <c r="F366" s="100">
        <v>563332</v>
      </c>
      <c r="H366" s="98" t="s">
        <v>1543</v>
      </c>
      <c r="I366" s="99" t="s">
        <v>2105</v>
      </c>
      <c r="J366" s="100">
        <v>3568335</v>
      </c>
      <c r="K366" s="46">
        <f t="shared" si="21"/>
        <v>3459965</v>
      </c>
      <c r="L366" s="100">
        <v>202595</v>
      </c>
      <c r="M366" s="100">
        <v>3257370</v>
      </c>
      <c r="O366" s="98" t="s">
        <v>1353</v>
      </c>
      <c r="P366" s="99" t="s">
        <v>2046</v>
      </c>
      <c r="Q366" s="100">
        <v>11017400</v>
      </c>
      <c r="R366" s="46">
        <f t="shared" si="22"/>
        <v>7221635</v>
      </c>
      <c r="S366" s="100">
        <v>1299900</v>
      </c>
      <c r="T366" s="100">
        <v>5921735</v>
      </c>
      <c r="V366" s="98" t="s">
        <v>1373</v>
      </c>
      <c r="W366" s="99" t="s">
        <v>2052</v>
      </c>
      <c r="X366" s="100">
        <v>64150</v>
      </c>
      <c r="Y366" s="100">
        <f t="shared" si="23"/>
        <v>851658</v>
      </c>
      <c r="Z366" s="100">
        <v>22500</v>
      </c>
      <c r="AA366" s="100">
        <v>829158</v>
      </c>
    </row>
    <row r="367" spans="1:27" ht="15">
      <c r="A367" s="98" t="s">
        <v>1406</v>
      </c>
      <c r="B367" s="99" t="s">
        <v>2063</v>
      </c>
      <c r="C367" s="79"/>
      <c r="D367" s="46">
        <f t="shared" si="20"/>
        <v>404516</v>
      </c>
      <c r="E367" s="100">
        <v>52800</v>
      </c>
      <c r="F367" s="100">
        <v>351716</v>
      </c>
      <c r="H367" s="98" t="s">
        <v>1546</v>
      </c>
      <c r="I367" s="99" t="s">
        <v>2106</v>
      </c>
      <c r="J367" s="79"/>
      <c r="K367" s="46">
        <f t="shared" si="21"/>
        <v>92730</v>
      </c>
      <c r="L367" s="100">
        <v>92730</v>
      </c>
      <c r="M367" s="79"/>
      <c r="O367" s="98" t="s">
        <v>1356</v>
      </c>
      <c r="P367" s="99" t="s">
        <v>2260</v>
      </c>
      <c r="Q367" s="100">
        <v>3244875</v>
      </c>
      <c r="R367" s="46">
        <f t="shared" si="22"/>
        <v>1153954</v>
      </c>
      <c r="S367" s="100">
        <v>379100</v>
      </c>
      <c r="T367" s="100">
        <v>774854</v>
      </c>
      <c r="V367" s="98" t="s">
        <v>1375</v>
      </c>
      <c r="W367" s="99" t="s">
        <v>2053</v>
      </c>
      <c r="X367" s="79"/>
      <c r="Y367" s="100">
        <f t="shared" si="23"/>
        <v>825990</v>
      </c>
      <c r="Z367" s="79"/>
      <c r="AA367" s="100">
        <v>825990</v>
      </c>
    </row>
    <row r="368" spans="1:27" ht="15">
      <c r="A368" s="98" t="s">
        <v>1409</v>
      </c>
      <c r="B368" s="99" t="s">
        <v>2064</v>
      </c>
      <c r="C368" s="100">
        <v>588351</v>
      </c>
      <c r="D368" s="46">
        <f t="shared" si="20"/>
        <v>919460</v>
      </c>
      <c r="E368" s="100">
        <v>297000</v>
      </c>
      <c r="F368" s="100">
        <v>622460</v>
      </c>
      <c r="H368" s="98" t="s">
        <v>1549</v>
      </c>
      <c r="I368" s="99" t="s">
        <v>2107</v>
      </c>
      <c r="J368" s="100">
        <v>2500</v>
      </c>
      <c r="K368" s="46">
        <f t="shared" si="21"/>
        <v>143455</v>
      </c>
      <c r="L368" s="79"/>
      <c r="M368" s="100">
        <v>143455</v>
      </c>
      <c r="O368" s="98" t="s">
        <v>1359</v>
      </c>
      <c r="P368" s="99" t="s">
        <v>2047</v>
      </c>
      <c r="Q368" s="100">
        <v>12777925</v>
      </c>
      <c r="R368" s="46">
        <f t="shared" si="22"/>
        <v>2033923</v>
      </c>
      <c r="S368" s="100">
        <v>572832</v>
      </c>
      <c r="T368" s="100">
        <v>1461091</v>
      </c>
      <c r="V368" s="98" t="s">
        <v>1378</v>
      </c>
      <c r="W368" s="99" t="s">
        <v>2054</v>
      </c>
      <c r="X368" s="100">
        <v>1193846</v>
      </c>
      <c r="Y368" s="100">
        <f t="shared" si="23"/>
        <v>834266</v>
      </c>
      <c r="Z368" s="100">
        <v>139780</v>
      </c>
      <c r="AA368" s="100">
        <v>694486</v>
      </c>
    </row>
    <row r="369" spans="1:27" ht="15">
      <c r="A369" s="98" t="s">
        <v>1412</v>
      </c>
      <c r="B369" s="99" t="s">
        <v>2065</v>
      </c>
      <c r="C369" s="79"/>
      <c r="D369" s="46">
        <f t="shared" si="20"/>
        <v>780912</v>
      </c>
      <c r="E369" s="100">
        <v>10000</v>
      </c>
      <c r="F369" s="100">
        <v>770912</v>
      </c>
      <c r="H369" s="98" t="s">
        <v>1552</v>
      </c>
      <c r="I369" s="99" t="s">
        <v>2108</v>
      </c>
      <c r="J369" s="100">
        <v>1582000</v>
      </c>
      <c r="K369" s="46">
        <f t="shared" si="21"/>
        <v>0</v>
      </c>
      <c r="L369" s="79"/>
      <c r="M369" s="79"/>
      <c r="O369" s="98" t="s">
        <v>1362</v>
      </c>
      <c r="P369" s="99" t="s">
        <v>2048</v>
      </c>
      <c r="Q369" s="100">
        <v>36400</v>
      </c>
      <c r="R369" s="46">
        <f t="shared" si="22"/>
        <v>2735016</v>
      </c>
      <c r="S369" s="100">
        <v>1232500</v>
      </c>
      <c r="T369" s="100">
        <v>1502516</v>
      </c>
      <c r="V369" s="98" t="s">
        <v>1381</v>
      </c>
      <c r="W369" s="99" t="s">
        <v>2055</v>
      </c>
      <c r="X369" s="100">
        <v>1950727</v>
      </c>
      <c r="Y369" s="100">
        <f t="shared" si="23"/>
        <v>14685044</v>
      </c>
      <c r="Z369" s="100">
        <v>4283059</v>
      </c>
      <c r="AA369" s="100">
        <v>10401985</v>
      </c>
    </row>
    <row r="370" spans="1:27" ht="15">
      <c r="A370" s="98" t="s">
        <v>1415</v>
      </c>
      <c r="B370" s="99" t="s">
        <v>2066</v>
      </c>
      <c r="C370" s="100">
        <v>368000</v>
      </c>
      <c r="D370" s="46">
        <f t="shared" si="20"/>
        <v>616312</v>
      </c>
      <c r="E370" s="100">
        <v>184000</v>
      </c>
      <c r="F370" s="100">
        <v>432312</v>
      </c>
      <c r="H370" s="98" t="s">
        <v>1555</v>
      </c>
      <c r="I370" s="99" t="s">
        <v>2329</v>
      </c>
      <c r="J370" s="100">
        <v>25000</v>
      </c>
      <c r="K370" s="46">
        <f t="shared" si="21"/>
        <v>87188</v>
      </c>
      <c r="L370" s="79"/>
      <c r="M370" s="100">
        <v>87188</v>
      </c>
      <c r="O370" s="98" t="s">
        <v>1365</v>
      </c>
      <c r="P370" s="99" t="s">
        <v>2049</v>
      </c>
      <c r="Q370" s="79"/>
      <c r="R370" s="46">
        <f t="shared" si="22"/>
        <v>311576</v>
      </c>
      <c r="S370" s="79"/>
      <c r="T370" s="100">
        <v>311576</v>
      </c>
      <c r="V370" s="98" t="s">
        <v>1384</v>
      </c>
      <c r="W370" s="99" t="s">
        <v>2056</v>
      </c>
      <c r="X370" s="100">
        <v>805313</v>
      </c>
      <c r="Y370" s="100">
        <f t="shared" si="23"/>
        <v>3470190</v>
      </c>
      <c r="Z370" s="79"/>
      <c r="AA370" s="100">
        <v>3470190</v>
      </c>
    </row>
    <row r="371" spans="1:27" ht="15">
      <c r="A371" s="98" t="s">
        <v>1418</v>
      </c>
      <c r="B371" s="99" t="s">
        <v>2067</v>
      </c>
      <c r="C371" s="100">
        <v>485000</v>
      </c>
      <c r="D371" s="46">
        <f t="shared" si="20"/>
        <v>362376</v>
      </c>
      <c r="E371" s="100">
        <v>279000</v>
      </c>
      <c r="F371" s="100">
        <v>83376</v>
      </c>
      <c r="H371" s="98" t="s">
        <v>1558</v>
      </c>
      <c r="I371" s="99" t="s">
        <v>2109</v>
      </c>
      <c r="J371" s="79"/>
      <c r="K371" s="46">
        <f t="shared" si="21"/>
        <v>43700</v>
      </c>
      <c r="L371" s="79"/>
      <c r="M371" s="100">
        <v>43700</v>
      </c>
      <c r="O371" s="98" t="s">
        <v>1368</v>
      </c>
      <c r="P371" s="99" t="s">
        <v>2050</v>
      </c>
      <c r="Q371" s="100">
        <v>93751</v>
      </c>
      <c r="R371" s="46">
        <f t="shared" si="22"/>
        <v>1155025</v>
      </c>
      <c r="S371" s="100">
        <v>461600</v>
      </c>
      <c r="T371" s="100">
        <v>693425</v>
      </c>
      <c r="V371" s="98" t="s">
        <v>1388</v>
      </c>
      <c r="W371" s="99" t="s">
        <v>2057</v>
      </c>
      <c r="X371" s="100">
        <v>6000</v>
      </c>
      <c r="Y371" s="100">
        <f t="shared" si="23"/>
        <v>1287600</v>
      </c>
      <c r="Z371" s="79"/>
      <c r="AA371" s="100">
        <v>1287600</v>
      </c>
    </row>
    <row r="372" spans="1:27" ht="15">
      <c r="A372" s="98" t="s">
        <v>1421</v>
      </c>
      <c r="B372" s="99" t="s">
        <v>2068</v>
      </c>
      <c r="C372" s="100">
        <v>4500</v>
      </c>
      <c r="D372" s="46">
        <f t="shared" si="20"/>
        <v>376616</v>
      </c>
      <c r="E372" s="100">
        <v>9000</v>
      </c>
      <c r="F372" s="100">
        <v>367616</v>
      </c>
      <c r="H372" s="98" t="s">
        <v>1561</v>
      </c>
      <c r="I372" s="99" t="s">
        <v>2041</v>
      </c>
      <c r="J372" s="100">
        <v>4300</v>
      </c>
      <c r="K372" s="46">
        <f t="shared" si="21"/>
        <v>87451</v>
      </c>
      <c r="L372" s="79"/>
      <c r="M372" s="100">
        <v>87451</v>
      </c>
      <c r="O372" s="98" t="s">
        <v>1370</v>
      </c>
      <c r="P372" s="99" t="s">
        <v>2051</v>
      </c>
      <c r="Q372" s="100">
        <v>14784497</v>
      </c>
      <c r="R372" s="46">
        <f t="shared" si="22"/>
        <v>9510638</v>
      </c>
      <c r="S372" s="100">
        <v>4957218</v>
      </c>
      <c r="T372" s="100">
        <v>4553420</v>
      </c>
      <c r="V372" s="98" t="s">
        <v>1391</v>
      </c>
      <c r="W372" s="99" t="s">
        <v>2058</v>
      </c>
      <c r="X372" s="100">
        <v>3100</v>
      </c>
      <c r="Y372" s="100">
        <f t="shared" si="23"/>
        <v>471918</v>
      </c>
      <c r="Z372" s="79"/>
      <c r="AA372" s="100">
        <v>471918</v>
      </c>
    </row>
    <row r="373" spans="1:27" ht="15">
      <c r="A373" s="98" t="s">
        <v>1424</v>
      </c>
      <c r="B373" s="99" t="s">
        <v>2069</v>
      </c>
      <c r="C373" s="79"/>
      <c r="D373" s="46">
        <f t="shared" si="20"/>
        <v>567407</v>
      </c>
      <c r="E373" s="100">
        <v>275000</v>
      </c>
      <c r="F373" s="100">
        <v>292407</v>
      </c>
      <c r="H373" s="98" t="s">
        <v>1569</v>
      </c>
      <c r="I373" s="99" t="s">
        <v>2111</v>
      </c>
      <c r="J373" s="100">
        <v>23275</v>
      </c>
      <c r="K373" s="46">
        <f t="shared" si="21"/>
        <v>341330</v>
      </c>
      <c r="L373" s="79"/>
      <c r="M373" s="100">
        <v>341330</v>
      </c>
      <c r="O373" s="98" t="s">
        <v>1373</v>
      </c>
      <c r="P373" s="99" t="s">
        <v>2052</v>
      </c>
      <c r="Q373" s="100">
        <v>614950</v>
      </c>
      <c r="R373" s="46">
        <f t="shared" si="22"/>
        <v>3006750</v>
      </c>
      <c r="S373" s="100">
        <v>1462759</v>
      </c>
      <c r="T373" s="100">
        <v>1543991</v>
      </c>
      <c r="V373" s="98" t="s">
        <v>1394</v>
      </c>
      <c r="W373" s="99" t="s">
        <v>2059</v>
      </c>
      <c r="X373" s="79"/>
      <c r="Y373" s="100">
        <f t="shared" si="23"/>
        <v>2086091</v>
      </c>
      <c r="Z373" s="79"/>
      <c r="AA373" s="100">
        <v>2086091</v>
      </c>
    </row>
    <row r="374" spans="1:27" ht="15">
      <c r="A374" s="98" t="s">
        <v>1427</v>
      </c>
      <c r="B374" s="99" t="s">
        <v>2070</v>
      </c>
      <c r="C374" s="79"/>
      <c r="D374" s="46">
        <f t="shared" si="20"/>
        <v>751108</v>
      </c>
      <c r="E374" s="100">
        <v>19001</v>
      </c>
      <c r="F374" s="100">
        <v>732107</v>
      </c>
      <c r="H374" s="98" t="s">
        <v>1572</v>
      </c>
      <c r="I374" s="99" t="s">
        <v>2112</v>
      </c>
      <c r="J374" s="79"/>
      <c r="K374" s="46">
        <f t="shared" si="21"/>
        <v>141880</v>
      </c>
      <c r="L374" s="79"/>
      <c r="M374" s="100">
        <v>141880</v>
      </c>
      <c r="O374" s="98" t="s">
        <v>1375</v>
      </c>
      <c r="P374" s="99" t="s">
        <v>2053</v>
      </c>
      <c r="Q374" s="100">
        <v>3953760</v>
      </c>
      <c r="R374" s="46">
        <f t="shared" si="22"/>
        <v>2708736</v>
      </c>
      <c r="S374" s="79"/>
      <c r="T374" s="100">
        <v>2708736</v>
      </c>
      <c r="V374" s="98" t="s">
        <v>1397</v>
      </c>
      <c r="W374" s="99" t="s">
        <v>2060</v>
      </c>
      <c r="X374" s="100">
        <v>696100</v>
      </c>
      <c r="Y374" s="100">
        <f t="shared" si="23"/>
        <v>1930235</v>
      </c>
      <c r="Z374" s="79"/>
      <c r="AA374" s="100">
        <v>1930235</v>
      </c>
    </row>
    <row r="375" spans="1:27" ht="15">
      <c r="A375" s="98" t="s">
        <v>1430</v>
      </c>
      <c r="B375" s="99" t="s">
        <v>2071</v>
      </c>
      <c r="C375" s="79"/>
      <c r="D375" s="46">
        <f t="shared" si="20"/>
        <v>495663</v>
      </c>
      <c r="E375" s="100">
        <v>125000</v>
      </c>
      <c r="F375" s="100">
        <v>370663</v>
      </c>
      <c r="H375" s="98" t="s">
        <v>1575</v>
      </c>
      <c r="I375" s="99" t="s">
        <v>1120</v>
      </c>
      <c r="J375" s="79"/>
      <c r="K375" s="46">
        <f t="shared" si="21"/>
        <v>15502</v>
      </c>
      <c r="L375" s="79"/>
      <c r="M375" s="100">
        <v>15502</v>
      </c>
      <c r="O375" s="98" t="s">
        <v>1378</v>
      </c>
      <c r="P375" s="99" t="s">
        <v>2054</v>
      </c>
      <c r="Q375" s="100">
        <v>6685052</v>
      </c>
      <c r="R375" s="46">
        <f t="shared" si="22"/>
        <v>2863203</v>
      </c>
      <c r="S375" s="100">
        <v>764603</v>
      </c>
      <c r="T375" s="100">
        <v>2098600</v>
      </c>
      <c r="V375" s="98" t="s">
        <v>1400</v>
      </c>
      <c r="W375" s="99" t="s">
        <v>2061</v>
      </c>
      <c r="X375" s="100">
        <v>115000</v>
      </c>
      <c r="Y375" s="100">
        <f t="shared" si="23"/>
        <v>4279188</v>
      </c>
      <c r="Z375" s="100">
        <v>596700</v>
      </c>
      <c r="AA375" s="100">
        <v>3682488</v>
      </c>
    </row>
    <row r="376" spans="1:27" ht="15">
      <c r="A376" s="98" t="s">
        <v>1433</v>
      </c>
      <c r="B376" s="99" t="s">
        <v>2072</v>
      </c>
      <c r="C376" s="79"/>
      <c r="D376" s="46">
        <f t="shared" si="20"/>
        <v>204729</v>
      </c>
      <c r="E376" s="79"/>
      <c r="F376" s="100">
        <v>204729</v>
      </c>
      <c r="H376" s="98" t="s">
        <v>1578</v>
      </c>
      <c r="I376" s="99" t="s">
        <v>2320</v>
      </c>
      <c r="J376" s="79"/>
      <c r="K376" s="46">
        <f t="shared" si="21"/>
        <v>20100</v>
      </c>
      <c r="L376" s="79"/>
      <c r="M376" s="100">
        <v>20100</v>
      </c>
      <c r="O376" s="98" t="s">
        <v>1381</v>
      </c>
      <c r="P376" s="99" t="s">
        <v>2055</v>
      </c>
      <c r="Q376" s="100">
        <v>7884793</v>
      </c>
      <c r="R376" s="46">
        <f t="shared" si="22"/>
        <v>9070956</v>
      </c>
      <c r="S376" s="100">
        <v>2122326</v>
      </c>
      <c r="T376" s="100">
        <v>6948630</v>
      </c>
      <c r="V376" s="98" t="s">
        <v>1403</v>
      </c>
      <c r="W376" s="99" t="s">
        <v>2062</v>
      </c>
      <c r="X376" s="100">
        <v>158000</v>
      </c>
      <c r="Y376" s="100">
        <f t="shared" si="23"/>
        <v>779729</v>
      </c>
      <c r="Z376" s="79"/>
      <c r="AA376" s="100">
        <v>779729</v>
      </c>
    </row>
    <row r="377" spans="1:27" ht="15">
      <c r="A377" s="98" t="s">
        <v>1436</v>
      </c>
      <c r="B377" s="99" t="s">
        <v>2073</v>
      </c>
      <c r="C377" s="100">
        <v>361500</v>
      </c>
      <c r="D377" s="46">
        <f t="shared" si="20"/>
        <v>225784</v>
      </c>
      <c r="E377" s="79"/>
      <c r="F377" s="100">
        <v>225784</v>
      </c>
      <c r="H377" s="98" t="s">
        <v>1584</v>
      </c>
      <c r="I377" s="99" t="s">
        <v>2114</v>
      </c>
      <c r="J377" s="100">
        <v>45000</v>
      </c>
      <c r="K377" s="46">
        <f t="shared" si="21"/>
        <v>12416</v>
      </c>
      <c r="L377" s="100">
        <v>6001</v>
      </c>
      <c r="M377" s="100">
        <v>6415</v>
      </c>
      <c r="O377" s="98" t="s">
        <v>1384</v>
      </c>
      <c r="P377" s="99" t="s">
        <v>2056</v>
      </c>
      <c r="Q377" s="100">
        <v>1836276</v>
      </c>
      <c r="R377" s="46">
        <f t="shared" si="22"/>
        <v>2969037</v>
      </c>
      <c r="S377" s="100">
        <v>1385365</v>
      </c>
      <c r="T377" s="100">
        <v>1583672</v>
      </c>
      <c r="V377" s="98" t="s">
        <v>1406</v>
      </c>
      <c r="W377" s="99" t="s">
        <v>2063</v>
      </c>
      <c r="X377" s="100">
        <v>8746550</v>
      </c>
      <c r="Y377" s="100">
        <f t="shared" si="23"/>
        <v>2378492</v>
      </c>
      <c r="Z377" s="100">
        <v>2500</v>
      </c>
      <c r="AA377" s="100">
        <v>2375992</v>
      </c>
    </row>
    <row r="378" spans="1:27" ht="15">
      <c r="A378" s="98" t="s">
        <v>1439</v>
      </c>
      <c r="B378" s="99" t="s">
        <v>2074</v>
      </c>
      <c r="C378" s="100">
        <v>267500</v>
      </c>
      <c r="D378" s="46">
        <f t="shared" si="20"/>
        <v>341686</v>
      </c>
      <c r="E378" s="79"/>
      <c r="F378" s="100">
        <v>341686</v>
      </c>
      <c r="H378" s="98" t="s">
        <v>1587</v>
      </c>
      <c r="I378" s="99" t="s">
        <v>2115</v>
      </c>
      <c r="J378" s="100">
        <v>7925</v>
      </c>
      <c r="K378" s="46">
        <f t="shared" si="21"/>
        <v>39900</v>
      </c>
      <c r="L378" s="79"/>
      <c r="M378" s="100">
        <v>39900</v>
      </c>
      <c r="O378" s="98" t="s">
        <v>1388</v>
      </c>
      <c r="P378" s="99" t="s">
        <v>2057</v>
      </c>
      <c r="Q378" s="100">
        <v>23001500</v>
      </c>
      <c r="R378" s="46">
        <f t="shared" si="22"/>
        <v>2060012</v>
      </c>
      <c r="S378" s="100">
        <v>427500</v>
      </c>
      <c r="T378" s="100">
        <v>1632512</v>
      </c>
      <c r="V378" s="98" t="s">
        <v>1409</v>
      </c>
      <c r="W378" s="99" t="s">
        <v>2064</v>
      </c>
      <c r="X378" s="100">
        <v>9000</v>
      </c>
      <c r="Y378" s="100">
        <f t="shared" si="23"/>
        <v>7686926</v>
      </c>
      <c r="Z378" s="100">
        <v>903000</v>
      </c>
      <c r="AA378" s="100">
        <v>6783926</v>
      </c>
    </row>
    <row r="379" spans="1:27" ht="15">
      <c r="A379" s="98" t="s">
        <v>1442</v>
      </c>
      <c r="B379" s="99" t="s">
        <v>2075</v>
      </c>
      <c r="C379" s="79"/>
      <c r="D379" s="46">
        <f t="shared" si="20"/>
        <v>694168</v>
      </c>
      <c r="E379" s="100">
        <v>7000</v>
      </c>
      <c r="F379" s="100">
        <v>687168</v>
      </c>
      <c r="H379" s="98" t="s">
        <v>1590</v>
      </c>
      <c r="I379" s="99" t="s">
        <v>2116</v>
      </c>
      <c r="J379" s="100">
        <v>42002</v>
      </c>
      <c r="K379" s="46">
        <f t="shared" si="21"/>
        <v>437479</v>
      </c>
      <c r="L379" s="79"/>
      <c r="M379" s="100">
        <v>437479</v>
      </c>
      <c r="O379" s="98" t="s">
        <v>1391</v>
      </c>
      <c r="P379" s="99" t="s">
        <v>2058</v>
      </c>
      <c r="Q379" s="100">
        <v>2803400</v>
      </c>
      <c r="R379" s="46">
        <f t="shared" si="22"/>
        <v>2380706</v>
      </c>
      <c r="S379" s="100">
        <v>545350</v>
      </c>
      <c r="T379" s="100">
        <v>1835356</v>
      </c>
      <c r="V379" s="98" t="s">
        <v>1412</v>
      </c>
      <c r="W379" s="99" t="s">
        <v>2065</v>
      </c>
      <c r="X379" s="100">
        <v>11501</v>
      </c>
      <c r="Y379" s="100">
        <f t="shared" si="23"/>
        <v>4277904</v>
      </c>
      <c r="Z379" s="100">
        <v>5000</v>
      </c>
      <c r="AA379" s="100">
        <v>4272904</v>
      </c>
    </row>
    <row r="380" spans="1:27" ht="15">
      <c r="A380" s="98" t="s">
        <v>1445</v>
      </c>
      <c r="B380" s="99" t="s">
        <v>2076</v>
      </c>
      <c r="C380" s="100">
        <v>3500</v>
      </c>
      <c r="D380" s="46">
        <f t="shared" si="20"/>
        <v>270919</v>
      </c>
      <c r="E380" s="100">
        <v>162000</v>
      </c>
      <c r="F380" s="100">
        <v>108919</v>
      </c>
      <c r="H380" s="98" t="s">
        <v>1593</v>
      </c>
      <c r="I380" s="99" t="s">
        <v>2117</v>
      </c>
      <c r="J380" s="79"/>
      <c r="K380" s="46">
        <f t="shared" si="21"/>
        <v>3000</v>
      </c>
      <c r="L380" s="79"/>
      <c r="M380" s="100">
        <v>3000</v>
      </c>
      <c r="O380" s="98" t="s">
        <v>1394</v>
      </c>
      <c r="P380" s="99" t="s">
        <v>2059</v>
      </c>
      <c r="Q380" s="100">
        <v>522550</v>
      </c>
      <c r="R380" s="46">
        <f t="shared" si="22"/>
        <v>1240187</v>
      </c>
      <c r="S380" s="100">
        <v>312523</v>
      </c>
      <c r="T380" s="100">
        <v>927664</v>
      </c>
      <c r="V380" s="98" t="s">
        <v>1415</v>
      </c>
      <c r="W380" s="99" t="s">
        <v>2066</v>
      </c>
      <c r="X380" s="100">
        <v>2474412</v>
      </c>
      <c r="Y380" s="100">
        <f t="shared" si="23"/>
        <v>15862796</v>
      </c>
      <c r="Z380" s="100">
        <v>1150000</v>
      </c>
      <c r="AA380" s="100">
        <v>14712796</v>
      </c>
    </row>
    <row r="381" spans="1:27" ht="15">
      <c r="A381" s="98" t="s">
        <v>1448</v>
      </c>
      <c r="B381" s="99" t="s">
        <v>2077</v>
      </c>
      <c r="C381" s="100">
        <v>7310</v>
      </c>
      <c r="D381" s="46">
        <f t="shared" si="20"/>
        <v>517700</v>
      </c>
      <c r="E381" s="100">
        <v>8775</v>
      </c>
      <c r="F381" s="100">
        <v>508925</v>
      </c>
      <c r="H381" s="98" t="s">
        <v>1599</v>
      </c>
      <c r="I381" s="99" t="s">
        <v>2118</v>
      </c>
      <c r="J381" s="100">
        <v>28251</v>
      </c>
      <c r="K381" s="46">
        <f t="shared" si="21"/>
        <v>201750</v>
      </c>
      <c r="L381" s="100">
        <v>87600</v>
      </c>
      <c r="M381" s="100">
        <v>114150</v>
      </c>
      <c r="O381" s="98" t="s">
        <v>1397</v>
      </c>
      <c r="P381" s="99" t="s">
        <v>2060</v>
      </c>
      <c r="Q381" s="100">
        <v>5156650</v>
      </c>
      <c r="R381" s="46">
        <f t="shared" si="22"/>
        <v>10600171</v>
      </c>
      <c r="S381" s="100">
        <v>5615003</v>
      </c>
      <c r="T381" s="100">
        <v>4985168</v>
      </c>
      <c r="V381" s="98" t="s">
        <v>1418</v>
      </c>
      <c r="W381" s="99" t="s">
        <v>2067</v>
      </c>
      <c r="X381" s="100">
        <v>36800</v>
      </c>
      <c r="Y381" s="100">
        <f t="shared" si="23"/>
        <v>29591864</v>
      </c>
      <c r="Z381" s="100">
        <v>3120000</v>
      </c>
      <c r="AA381" s="100">
        <v>26471864</v>
      </c>
    </row>
    <row r="382" spans="1:27" ht="15">
      <c r="A382" s="98" t="s">
        <v>1451</v>
      </c>
      <c r="B382" s="99" t="s">
        <v>2078</v>
      </c>
      <c r="C382" s="100">
        <v>3871575</v>
      </c>
      <c r="D382" s="46">
        <f t="shared" si="20"/>
        <v>2005839</v>
      </c>
      <c r="E382" s="100">
        <v>506295</v>
      </c>
      <c r="F382" s="100">
        <v>1499544</v>
      </c>
      <c r="H382" s="98" t="s">
        <v>1603</v>
      </c>
      <c r="I382" s="99" t="s">
        <v>2119</v>
      </c>
      <c r="J382" s="100">
        <v>36500</v>
      </c>
      <c r="K382" s="46">
        <f t="shared" si="21"/>
        <v>25100</v>
      </c>
      <c r="L382" s="79"/>
      <c r="M382" s="100">
        <v>25100</v>
      </c>
      <c r="O382" s="98" t="s">
        <v>1400</v>
      </c>
      <c r="P382" s="99" t="s">
        <v>2061</v>
      </c>
      <c r="Q382" s="100">
        <v>11009587</v>
      </c>
      <c r="R382" s="46">
        <f t="shared" si="22"/>
        <v>10914548</v>
      </c>
      <c r="S382" s="100">
        <v>5710906</v>
      </c>
      <c r="T382" s="100">
        <v>5203642</v>
      </c>
      <c r="V382" s="98" t="s">
        <v>1421</v>
      </c>
      <c r="W382" s="99" t="s">
        <v>2068</v>
      </c>
      <c r="X382" s="100">
        <v>2654452</v>
      </c>
      <c r="Y382" s="100">
        <f t="shared" si="23"/>
        <v>15097933</v>
      </c>
      <c r="Z382" s="79"/>
      <c r="AA382" s="100">
        <v>15097933</v>
      </c>
    </row>
    <row r="383" spans="1:27" ht="15">
      <c r="A383" s="98" t="s">
        <v>1454</v>
      </c>
      <c r="B383" s="99" t="s">
        <v>2079</v>
      </c>
      <c r="C383" s="79"/>
      <c r="D383" s="46">
        <f t="shared" si="20"/>
        <v>516095</v>
      </c>
      <c r="E383" s="100">
        <v>223300</v>
      </c>
      <c r="F383" s="100">
        <v>292795</v>
      </c>
      <c r="H383" s="98" t="s">
        <v>1606</v>
      </c>
      <c r="I383" s="99" t="s">
        <v>2120</v>
      </c>
      <c r="J383" s="79"/>
      <c r="K383" s="46">
        <f t="shared" si="21"/>
        <v>5007805</v>
      </c>
      <c r="L383" s="79"/>
      <c r="M383" s="100">
        <v>5007805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1424</v>
      </c>
      <c r="W383" s="99" t="s">
        <v>2069</v>
      </c>
      <c r="X383" s="100">
        <v>364300</v>
      </c>
      <c r="Y383" s="100">
        <f t="shared" si="23"/>
        <v>126850</v>
      </c>
      <c r="Z383" s="79"/>
      <c r="AA383" s="100">
        <v>126850</v>
      </c>
    </row>
    <row r="384" spans="1:27" ht="15">
      <c r="A384" s="98" t="s">
        <v>1457</v>
      </c>
      <c r="B384" s="99" t="s">
        <v>2080</v>
      </c>
      <c r="C384" s="100">
        <v>1216906</v>
      </c>
      <c r="D384" s="46">
        <f t="shared" si="20"/>
        <v>815348</v>
      </c>
      <c r="E384" s="79"/>
      <c r="F384" s="100">
        <v>815348</v>
      </c>
      <c r="H384" s="98" t="s">
        <v>1615</v>
      </c>
      <c r="I384" s="99" t="s">
        <v>2121</v>
      </c>
      <c r="J384" s="100">
        <v>185000</v>
      </c>
      <c r="K384" s="46">
        <f t="shared" si="21"/>
        <v>4408722</v>
      </c>
      <c r="L384" s="79"/>
      <c r="M384" s="100">
        <v>4408722</v>
      </c>
      <c r="O384" s="98" t="s">
        <v>1406</v>
      </c>
      <c r="P384" s="99" t="s">
        <v>2063</v>
      </c>
      <c r="Q384" s="100">
        <v>279501</v>
      </c>
      <c r="R384" s="46">
        <f t="shared" si="22"/>
        <v>5352246</v>
      </c>
      <c r="S384" s="100">
        <v>453475</v>
      </c>
      <c r="T384" s="100">
        <v>4898771</v>
      </c>
      <c r="V384" s="98" t="s">
        <v>1427</v>
      </c>
      <c r="W384" s="99" t="s">
        <v>2070</v>
      </c>
      <c r="X384" s="100">
        <v>499913</v>
      </c>
      <c r="Y384" s="100">
        <f t="shared" si="23"/>
        <v>8664570</v>
      </c>
      <c r="Z384" s="100">
        <v>155950</v>
      </c>
      <c r="AA384" s="100">
        <v>8508620</v>
      </c>
    </row>
    <row r="385" spans="1:27" ht="15">
      <c r="A385" s="98" t="s">
        <v>1460</v>
      </c>
      <c r="B385" s="99" t="s">
        <v>2313</v>
      </c>
      <c r="C385" s="79"/>
      <c r="D385" s="46">
        <f t="shared" si="20"/>
        <v>184769</v>
      </c>
      <c r="E385" s="79"/>
      <c r="F385" s="100">
        <v>184769</v>
      </c>
      <c r="H385" s="98" t="s">
        <v>1618</v>
      </c>
      <c r="I385" s="99" t="s">
        <v>2122</v>
      </c>
      <c r="J385" s="79"/>
      <c r="K385" s="46">
        <f t="shared" si="21"/>
        <v>5013700</v>
      </c>
      <c r="L385" s="100">
        <v>5000000</v>
      </c>
      <c r="M385" s="100">
        <v>13700</v>
      </c>
      <c r="O385" s="98" t="s">
        <v>1409</v>
      </c>
      <c r="P385" s="99" t="s">
        <v>2064</v>
      </c>
      <c r="Q385" s="100">
        <v>2710086</v>
      </c>
      <c r="R385" s="46">
        <f t="shared" si="22"/>
        <v>8725454</v>
      </c>
      <c r="S385" s="100">
        <v>1937592</v>
      </c>
      <c r="T385" s="100">
        <v>6787862</v>
      </c>
      <c r="V385" s="98" t="s">
        <v>1430</v>
      </c>
      <c r="W385" s="99" t="s">
        <v>2071</v>
      </c>
      <c r="X385" s="100">
        <v>193500</v>
      </c>
      <c r="Y385" s="100">
        <f t="shared" si="23"/>
        <v>1355279</v>
      </c>
      <c r="Z385" s="79"/>
      <c r="AA385" s="100">
        <v>1355279</v>
      </c>
    </row>
    <row r="386" spans="1:27" ht="15">
      <c r="A386" s="98" t="s">
        <v>1463</v>
      </c>
      <c r="B386" s="99" t="s">
        <v>2081</v>
      </c>
      <c r="C386" s="100">
        <v>473625</v>
      </c>
      <c r="D386" s="46">
        <f t="shared" si="20"/>
        <v>509308</v>
      </c>
      <c r="E386" s="100">
        <v>438000</v>
      </c>
      <c r="F386" s="100">
        <v>71308</v>
      </c>
      <c r="H386" s="98" t="s">
        <v>1621</v>
      </c>
      <c r="I386" s="99" t="s">
        <v>2123</v>
      </c>
      <c r="J386" s="100">
        <v>138500</v>
      </c>
      <c r="K386" s="46">
        <f t="shared" si="21"/>
        <v>1849599</v>
      </c>
      <c r="L386" s="79"/>
      <c r="M386" s="100">
        <v>1849599</v>
      </c>
      <c r="O386" s="98" t="s">
        <v>1412</v>
      </c>
      <c r="P386" s="99" t="s">
        <v>2065</v>
      </c>
      <c r="Q386" s="100">
        <v>372807</v>
      </c>
      <c r="R386" s="46">
        <f t="shared" si="22"/>
        <v>5959060</v>
      </c>
      <c r="S386" s="100">
        <v>108750</v>
      </c>
      <c r="T386" s="100">
        <v>5850310</v>
      </c>
      <c r="V386" s="98" t="s">
        <v>1433</v>
      </c>
      <c r="W386" s="99" t="s">
        <v>2072</v>
      </c>
      <c r="X386" s="79"/>
      <c r="Y386" s="100">
        <f t="shared" si="23"/>
        <v>1369964</v>
      </c>
      <c r="Z386" s="100">
        <v>489700</v>
      </c>
      <c r="AA386" s="100">
        <v>880264</v>
      </c>
    </row>
    <row r="387" spans="1:27" ht="15">
      <c r="A387" s="98" t="s">
        <v>1466</v>
      </c>
      <c r="B387" s="99" t="s">
        <v>2082</v>
      </c>
      <c r="C387" s="100">
        <v>1537200</v>
      </c>
      <c r="D387" s="46">
        <f t="shared" si="20"/>
        <v>626227</v>
      </c>
      <c r="E387" s="79"/>
      <c r="F387" s="100">
        <v>626227</v>
      </c>
      <c r="H387" s="98" t="s">
        <v>1624</v>
      </c>
      <c r="I387" s="99" t="s">
        <v>2262</v>
      </c>
      <c r="J387" s="79"/>
      <c r="K387" s="46">
        <f t="shared" si="21"/>
        <v>2755878</v>
      </c>
      <c r="L387" s="79"/>
      <c r="M387" s="100">
        <v>2755878</v>
      </c>
      <c r="O387" s="98" t="s">
        <v>1415</v>
      </c>
      <c r="P387" s="99" t="s">
        <v>2066</v>
      </c>
      <c r="Q387" s="100">
        <v>953800</v>
      </c>
      <c r="R387" s="46">
        <f t="shared" si="22"/>
        <v>3902401</v>
      </c>
      <c r="S387" s="100">
        <v>861450</v>
      </c>
      <c r="T387" s="100">
        <v>3040951</v>
      </c>
      <c r="V387" s="98" t="s">
        <v>1436</v>
      </c>
      <c r="W387" s="99" t="s">
        <v>2073</v>
      </c>
      <c r="X387" s="100">
        <v>11817700</v>
      </c>
      <c r="Y387" s="100">
        <f t="shared" si="23"/>
        <v>41860809</v>
      </c>
      <c r="Z387" s="100">
        <v>4012150</v>
      </c>
      <c r="AA387" s="100">
        <v>37848659</v>
      </c>
    </row>
    <row r="388" spans="1:27" ht="15">
      <c r="A388" s="98" t="s">
        <v>1469</v>
      </c>
      <c r="B388" s="99" t="s">
        <v>2083</v>
      </c>
      <c r="C388" s="79"/>
      <c r="D388" s="46">
        <f t="shared" si="20"/>
        <v>92450</v>
      </c>
      <c r="E388" s="79"/>
      <c r="F388" s="100">
        <v>92450</v>
      </c>
      <c r="H388" s="98" t="s">
        <v>1627</v>
      </c>
      <c r="I388" s="99" t="s">
        <v>2124</v>
      </c>
      <c r="J388" s="79"/>
      <c r="K388" s="46">
        <f t="shared" si="21"/>
        <v>75354</v>
      </c>
      <c r="L388" s="79"/>
      <c r="M388" s="100">
        <v>75354</v>
      </c>
      <c r="O388" s="98" t="s">
        <v>1418</v>
      </c>
      <c r="P388" s="99" t="s">
        <v>2067</v>
      </c>
      <c r="Q388" s="100">
        <v>4593500</v>
      </c>
      <c r="R388" s="46">
        <f t="shared" si="22"/>
        <v>5857368</v>
      </c>
      <c r="S388" s="100">
        <v>2121980</v>
      </c>
      <c r="T388" s="100">
        <v>3735388</v>
      </c>
      <c r="V388" s="98" t="s">
        <v>1439</v>
      </c>
      <c r="W388" s="99" t="s">
        <v>2074</v>
      </c>
      <c r="X388" s="100">
        <v>376920</v>
      </c>
      <c r="Y388" s="100">
        <f t="shared" si="23"/>
        <v>2222059</v>
      </c>
      <c r="Z388" s="79"/>
      <c r="AA388" s="100">
        <v>2222059</v>
      </c>
    </row>
    <row r="389" spans="1:27" ht="15">
      <c r="A389" s="98" t="s">
        <v>1472</v>
      </c>
      <c r="B389" s="99" t="s">
        <v>1119</v>
      </c>
      <c r="C389" s="100">
        <v>163351</v>
      </c>
      <c r="D389" s="46">
        <f t="shared" si="20"/>
        <v>1527965</v>
      </c>
      <c r="E389" s="100">
        <v>355569</v>
      </c>
      <c r="F389" s="100">
        <v>1172396</v>
      </c>
      <c r="H389" s="98" t="s">
        <v>1630</v>
      </c>
      <c r="I389" s="99" t="s">
        <v>2332</v>
      </c>
      <c r="J389" s="79"/>
      <c r="K389" s="46">
        <f t="shared" si="21"/>
        <v>3200</v>
      </c>
      <c r="L389" s="79"/>
      <c r="M389" s="100">
        <v>3200</v>
      </c>
      <c r="O389" s="98" t="s">
        <v>1421</v>
      </c>
      <c r="P389" s="99" t="s">
        <v>2068</v>
      </c>
      <c r="Q389" s="100">
        <v>3590200</v>
      </c>
      <c r="R389" s="46">
        <f t="shared" si="22"/>
        <v>5572658</v>
      </c>
      <c r="S389" s="100">
        <v>1755550</v>
      </c>
      <c r="T389" s="100">
        <v>3817108</v>
      </c>
      <c r="V389" s="98" t="s">
        <v>1442</v>
      </c>
      <c r="W389" s="99" t="s">
        <v>2075</v>
      </c>
      <c r="X389" s="79"/>
      <c r="Y389" s="100">
        <f t="shared" si="23"/>
        <v>45505</v>
      </c>
      <c r="Z389" s="79"/>
      <c r="AA389" s="100">
        <v>45505</v>
      </c>
    </row>
    <row r="390" spans="1:27" ht="15">
      <c r="A390" s="98" t="s">
        <v>1475</v>
      </c>
      <c r="B390" s="99" t="s">
        <v>2084</v>
      </c>
      <c r="C390" s="79"/>
      <c r="D390" s="46">
        <f t="shared" si="20"/>
        <v>619331</v>
      </c>
      <c r="E390" s="100">
        <v>225000</v>
      </c>
      <c r="F390" s="100">
        <v>394331</v>
      </c>
      <c r="H390" s="98" t="s">
        <v>1633</v>
      </c>
      <c r="I390" s="99" t="s">
        <v>2125</v>
      </c>
      <c r="J390" s="79"/>
      <c r="K390" s="46">
        <f t="shared" si="21"/>
        <v>232988</v>
      </c>
      <c r="L390" s="79"/>
      <c r="M390" s="100">
        <v>232988</v>
      </c>
      <c r="O390" s="98" t="s">
        <v>1424</v>
      </c>
      <c r="P390" s="99" t="s">
        <v>2069</v>
      </c>
      <c r="Q390" s="100">
        <v>7382500</v>
      </c>
      <c r="R390" s="46">
        <f t="shared" si="22"/>
        <v>6937399</v>
      </c>
      <c r="S390" s="100">
        <v>1287700</v>
      </c>
      <c r="T390" s="100">
        <v>5649699</v>
      </c>
      <c r="V390" s="98" t="s">
        <v>1445</v>
      </c>
      <c r="W390" s="99" t="s">
        <v>2076</v>
      </c>
      <c r="X390" s="100">
        <v>20000</v>
      </c>
      <c r="Y390" s="100">
        <f t="shared" si="23"/>
        <v>66146</v>
      </c>
      <c r="Z390" s="79"/>
      <c r="AA390" s="100">
        <v>66146</v>
      </c>
    </row>
    <row r="391" spans="1:27" ht="15">
      <c r="A391" s="98" t="s">
        <v>1478</v>
      </c>
      <c r="B391" s="99" t="s">
        <v>2085</v>
      </c>
      <c r="C391" s="100">
        <v>437200</v>
      </c>
      <c r="D391" s="46">
        <f aca="true" t="shared" si="24" ref="D391:D454">E391+F391</f>
        <v>1038186</v>
      </c>
      <c r="E391" s="100">
        <v>586400</v>
      </c>
      <c r="F391" s="100">
        <v>451786</v>
      </c>
      <c r="H391" s="98" t="s">
        <v>1636</v>
      </c>
      <c r="I391" s="99" t="s">
        <v>2126</v>
      </c>
      <c r="J391" s="79"/>
      <c r="K391" s="46">
        <f aca="true" t="shared" si="25" ref="K391:K454">L391+M391</f>
        <v>2619530</v>
      </c>
      <c r="L391" s="79"/>
      <c r="M391" s="100">
        <v>2619530</v>
      </c>
      <c r="O391" s="98" t="s">
        <v>1427</v>
      </c>
      <c r="P391" s="99" t="s">
        <v>2070</v>
      </c>
      <c r="Q391" s="100">
        <v>853155</v>
      </c>
      <c r="R391" s="46">
        <f aca="true" t="shared" si="26" ref="R391:R454">S391+T391</f>
        <v>5583727</v>
      </c>
      <c r="S391" s="100">
        <v>622305</v>
      </c>
      <c r="T391" s="100">
        <v>4961422</v>
      </c>
      <c r="V391" s="98" t="s">
        <v>1448</v>
      </c>
      <c r="W391" s="99" t="s">
        <v>2077</v>
      </c>
      <c r="X391" s="100">
        <v>3965812</v>
      </c>
      <c r="Y391" s="100">
        <f aca="true" t="shared" si="27" ref="Y391:Y454">Z391+AA391</f>
        <v>8765021</v>
      </c>
      <c r="Z391" s="100">
        <v>4334100</v>
      </c>
      <c r="AA391" s="100">
        <v>4430921</v>
      </c>
    </row>
    <row r="392" spans="1:27" ht="15">
      <c r="A392" s="98" t="s">
        <v>1481</v>
      </c>
      <c r="B392" s="99" t="s">
        <v>2086</v>
      </c>
      <c r="C392" s="100">
        <v>1062175</v>
      </c>
      <c r="D392" s="46">
        <f t="shared" si="24"/>
        <v>993861</v>
      </c>
      <c r="E392" s="100">
        <v>213350</v>
      </c>
      <c r="F392" s="100">
        <v>780511</v>
      </c>
      <c r="H392" s="98" t="s">
        <v>1639</v>
      </c>
      <c r="I392" s="99" t="s">
        <v>2127</v>
      </c>
      <c r="J392" s="79"/>
      <c r="K392" s="46">
        <f t="shared" si="25"/>
        <v>26225</v>
      </c>
      <c r="L392" s="79"/>
      <c r="M392" s="100">
        <v>26225</v>
      </c>
      <c r="O392" s="98" t="s">
        <v>1430</v>
      </c>
      <c r="P392" s="99" t="s">
        <v>2071</v>
      </c>
      <c r="Q392" s="100">
        <v>1184800</v>
      </c>
      <c r="R392" s="46">
        <f t="shared" si="26"/>
        <v>4930159</v>
      </c>
      <c r="S392" s="100">
        <v>1004530</v>
      </c>
      <c r="T392" s="100">
        <v>3925629</v>
      </c>
      <c r="V392" s="98" t="s">
        <v>1451</v>
      </c>
      <c r="W392" s="99" t="s">
        <v>2078</v>
      </c>
      <c r="X392" s="100">
        <v>8045000</v>
      </c>
      <c r="Y392" s="100">
        <f t="shared" si="27"/>
        <v>31755637</v>
      </c>
      <c r="Z392" s="100">
        <v>3001234</v>
      </c>
      <c r="AA392" s="100">
        <v>28754403</v>
      </c>
    </row>
    <row r="393" spans="1:27" ht="15">
      <c r="A393" s="98" t="s">
        <v>1484</v>
      </c>
      <c r="B393" s="99" t="s">
        <v>2087</v>
      </c>
      <c r="C393" s="79"/>
      <c r="D393" s="46">
        <f t="shared" si="24"/>
        <v>37292</v>
      </c>
      <c r="E393" s="79"/>
      <c r="F393" s="100">
        <v>37292</v>
      </c>
      <c r="H393" s="98" t="s">
        <v>1642</v>
      </c>
      <c r="I393" s="99" t="s">
        <v>2128</v>
      </c>
      <c r="J393" s="100">
        <v>17522500</v>
      </c>
      <c r="K393" s="46">
        <f t="shared" si="25"/>
        <v>8090699</v>
      </c>
      <c r="L393" s="100">
        <v>6439000</v>
      </c>
      <c r="M393" s="100">
        <v>1651699</v>
      </c>
      <c r="O393" s="98" t="s">
        <v>1433</v>
      </c>
      <c r="P393" s="99" t="s">
        <v>2072</v>
      </c>
      <c r="Q393" s="100">
        <v>541603</v>
      </c>
      <c r="R393" s="46">
        <f t="shared" si="26"/>
        <v>1864178</v>
      </c>
      <c r="S393" s="79"/>
      <c r="T393" s="100">
        <v>1864178</v>
      </c>
      <c r="V393" s="98" t="s">
        <v>1454</v>
      </c>
      <c r="W393" s="99" t="s">
        <v>2079</v>
      </c>
      <c r="X393" s="79"/>
      <c r="Y393" s="100">
        <f t="shared" si="27"/>
        <v>1813461</v>
      </c>
      <c r="Z393" s="79"/>
      <c r="AA393" s="100">
        <v>1813461</v>
      </c>
    </row>
    <row r="394" spans="1:27" ht="15">
      <c r="A394" s="98" t="s">
        <v>1487</v>
      </c>
      <c r="B394" s="99" t="s">
        <v>2088</v>
      </c>
      <c r="C394" s="79"/>
      <c r="D394" s="46">
        <f t="shared" si="24"/>
        <v>133910</v>
      </c>
      <c r="E394" s="79"/>
      <c r="F394" s="100">
        <v>133910</v>
      </c>
      <c r="H394" s="98" t="s">
        <v>1645</v>
      </c>
      <c r="I394" s="99" t="s">
        <v>2129</v>
      </c>
      <c r="J394" s="100">
        <v>6500</v>
      </c>
      <c r="K394" s="46">
        <f t="shared" si="25"/>
        <v>176412</v>
      </c>
      <c r="L394" s="79"/>
      <c r="M394" s="100">
        <v>176412</v>
      </c>
      <c r="O394" s="98" t="s">
        <v>1436</v>
      </c>
      <c r="P394" s="99" t="s">
        <v>2073</v>
      </c>
      <c r="Q394" s="100">
        <v>6404535</v>
      </c>
      <c r="R394" s="46">
        <f t="shared" si="26"/>
        <v>14582242</v>
      </c>
      <c r="S394" s="100">
        <v>3822620</v>
      </c>
      <c r="T394" s="100">
        <v>10759622</v>
      </c>
      <c r="V394" s="98" t="s">
        <v>1457</v>
      </c>
      <c r="W394" s="99" t="s">
        <v>2080</v>
      </c>
      <c r="X394" s="100">
        <v>9425701</v>
      </c>
      <c r="Y394" s="100">
        <f t="shared" si="27"/>
        <v>22238733</v>
      </c>
      <c r="Z394" s="79"/>
      <c r="AA394" s="100">
        <v>22238733</v>
      </c>
    </row>
    <row r="395" spans="1:27" ht="15">
      <c r="A395" s="98" t="s">
        <v>1490</v>
      </c>
      <c r="B395" s="99" t="s">
        <v>2089</v>
      </c>
      <c r="C395" s="100">
        <v>27000</v>
      </c>
      <c r="D395" s="46">
        <f t="shared" si="24"/>
        <v>8582311</v>
      </c>
      <c r="E395" s="100">
        <v>7965800</v>
      </c>
      <c r="F395" s="100">
        <v>616511</v>
      </c>
      <c r="H395" s="98" t="s">
        <v>1648</v>
      </c>
      <c r="I395" s="99" t="s">
        <v>2130</v>
      </c>
      <c r="J395" s="79"/>
      <c r="K395" s="46">
        <f t="shared" si="25"/>
        <v>767277</v>
      </c>
      <c r="L395" s="79"/>
      <c r="M395" s="100">
        <v>767277</v>
      </c>
      <c r="O395" s="98" t="s">
        <v>1439</v>
      </c>
      <c r="P395" s="99" t="s">
        <v>2074</v>
      </c>
      <c r="Q395" s="100">
        <v>517501</v>
      </c>
      <c r="R395" s="46">
        <f t="shared" si="26"/>
        <v>3043853</v>
      </c>
      <c r="S395" s="100">
        <v>274300</v>
      </c>
      <c r="T395" s="100">
        <v>2769553</v>
      </c>
      <c r="V395" s="98" t="s">
        <v>1460</v>
      </c>
      <c r="W395" s="99" t="s">
        <v>2313</v>
      </c>
      <c r="X395" s="79"/>
      <c r="Y395" s="100">
        <f t="shared" si="27"/>
        <v>2019850</v>
      </c>
      <c r="Z395" s="79"/>
      <c r="AA395" s="100">
        <v>2019850</v>
      </c>
    </row>
    <row r="396" spans="1:27" ht="15">
      <c r="A396" s="98" t="s">
        <v>1493</v>
      </c>
      <c r="B396" s="99" t="s">
        <v>2090</v>
      </c>
      <c r="C396" s="100">
        <v>199950</v>
      </c>
      <c r="D396" s="46">
        <f t="shared" si="24"/>
        <v>780034</v>
      </c>
      <c r="E396" s="100">
        <v>95800</v>
      </c>
      <c r="F396" s="100">
        <v>684234</v>
      </c>
      <c r="H396" s="98" t="s">
        <v>1651</v>
      </c>
      <c r="I396" s="99" t="s">
        <v>2131</v>
      </c>
      <c r="J396" s="100">
        <v>120000</v>
      </c>
      <c r="K396" s="46">
        <f t="shared" si="25"/>
        <v>96304</v>
      </c>
      <c r="L396" s="79"/>
      <c r="M396" s="100">
        <v>96304</v>
      </c>
      <c r="O396" s="98" t="s">
        <v>1442</v>
      </c>
      <c r="P396" s="99" t="s">
        <v>2075</v>
      </c>
      <c r="Q396" s="100">
        <v>43751</v>
      </c>
      <c r="R396" s="46">
        <f t="shared" si="26"/>
        <v>4183113</v>
      </c>
      <c r="S396" s="100">
        <v>50900</v>
      </c>
      <c r="T396" s="100">
        <v>4132213</v>
      </c>
      <c r="V396" s="98" t="s">
        <v>1463</v>
      </c>
      <c r="W396" s="99" t="s">
        <v>2081</v>
      </c>
      <c r="X396" s="79"/>
      <c r="Y396" s="100">
        <f t="shared" si="27"/>
        <v>882825</v>
      </c>
      <c r="Z396" s="79"/>
      <c r="AA396" s="100">
        <v>882825</v>
      </c>
    </row>
    <row r="397" spans="1:27" ht="15">
      <c r="A397" s="98" t="s">
        <v>1496</v>
      </c>
      <c r="B397" s="99" t="s">
        <v>2261</v>
      </c>
      <c r="C397" s="79"/>
      <c r="D397" s="46">
        <f t="shared" si="24"/>
        <v>38322</v>
      </c>
      <c r="E397" s="79"/>
      <c r="F397" s="100">
        <v>38322</v>
      </c>
      <c r="H397" s="98" t="s">
        <v>1654</v>
      </c>
      <c r="I397" s="99" t="s">
        <v>2132</v>
      </c>
      <c r="J397" s="79"/>
      <c r="K397" s="46">
        <f t="shared" si="25"/>
        <v>31812</v>
      </c>
      <c r="L397" s="79"/>
      <c r="M397" s="100">
        <v>31812</v>
      </c>
      <c r="O397" s="98" t="s">
        <v>1445</v>
      </c>
      <c r="P397" s="99" t="s">
        <v>2076</v>
      </c>
      <c r="Q397" s="100">
        <v>3500</v>
      </c>
      <c r="R397" s="46">
        <f t="shared" si="26"/>
        <v>2322391</v>
      </c>
      <c r="S397" s="100">
        <v>286500</v>
      </c>
      <c r="T397" s="100">
        <v>2035891</v>
      </c>
      <c r="V397" s="98" t="s">
        <v>1466</v>
      </c>
      <c r="W397" s="99" t="s">
        <v>2082</v>
      </c>
      <c r="X397" s="100">
        <v>5537734</v>
      </c>
      <c r="Y397" s="100">
        <f t="shared" si="27"/>
        <v>10415448</v>
      </c>
      <c r="Z397" s="100">
        <v>1048000</v>
      </c>
      <c r="AA397" s="100">
        <v>9367448</v>
      </c>
    </row>
    <row r="398" spans="1:27" ht="15">
      <c r="A398" s="98" t="s">
        <v>1499</v>
      </c>
      <c r="B398" s="99" t="s">
        <v>1814</v>
      </c>
      <c r="C398" s="79"/>
      <c r="D398" s="46">
        <f t="shared" si="24"/>
        <v>709297</v>
      </c>
      <c r="E398" s="100">
        <v>37700</v>
      </c>
      <c r="F398" s="100">
        <v>671597</v>
      </c>
      <c r="H398" s="98" t="s">
        <v>1657</v>
      </c>
      <c r="I398" s="99" t="s">
        <v>2133</v>
      </c>
      <c r="J398" s="79"/>
      <c r="K398" s="46">
        <f t="shared" si="25"/>
        <v>79204</v>
      </c>
      <c r="L398" s="79"/>
      <c r="M398" s="100">
        <v>79204</v>
      </c>
      <c r="O398" s="98" t="s">
        <v>1448</v>
      </c>
      <c r="P398" s="99" t="s">
        <v>2077</v>
      </c>
      <c r="Q398" s="100">
        <v>2017650</v>
      </c>
      <c r="R398" s="46">
        <f t="shared" si="26"/>
        <v>7010389</v>
      </c>
      <c r="S398" s="100">
        <v>1690565</v>
      </c>
      <c r="T398" s="100">
        <v>5319824</v>
      </c>
      <c r="V398" s="98" t="s">
        <v>1469</v>
      </c>
      <c r="W398" s="99" t="s">
        <v>2083</v>
      </c>
      <c r="X398" s="79"/>
      <c r="Y398" s="100">
        <f t="shared" si="27"/>
        <v>242601</v>
      </c>
      <c r="Z398" s="79"/>
      <c r="AA398" s="100">
        <v>242601</v>
      </c>
    </row>
    <row r="399" spans="1:27" ht="15">
      <c r="A399" s="98" t="s">
        <v>1501</v>
      </c>
      <c r="B399" s="99" t="s">
        <v>2091</v>
      </c>
      <c r="C399" s="79"/>
      <c r="D399" s="46">
        <f t="shared" si="24"/>
        <v>170292</v>
      </c>
      <c r="E399" s="100">
        <v>19350</v>
      </c>
      <c r="F399" s="100">
        <v>150942</v>
      </c>
      <c r="H399" s="98" t="s">
        <v>1660</v>
      </c>
      <c r="I399" s="99" t="s">
        <v>2134</v>
      </c>
      <c r="J399" s="100">
        <v>23647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4927175</v>
      </c>
      <c r="R399" s="46">
        <f t="shared" si="26"/>
        <v>12490030</v>
      </c>
      <c r="S399" s="100">
        <v>2409908</v>
      </c>
      <c r="T399" s="100">
        <v>10080122</v>
      </c>
      <c r="V399" s="98" t="s">
        <v>1472</v>
      </c>
      <c r="W399" s="99" t="s">
        <v>1119</v>
      </c>
      <c r="X399" s="100">
        <v>8038341</v>
      </c>
      <c r="Y399" s="100">
        <f t="shared" si="27"/>
        <v>25864674</v>
      </c>
      <c r="Z399" s="100">
        <v>1285501</v>
      </c>
      <c r="AA399" s="100">
        <v>24579173</v>
      </c>
    </row>
    <row r="400" spans="1:27" ht="15">
      <c r="A400" s="98" t="s">
        <v>1505</v>
      </c>
      <c r="B400" s="99" t="s">
        <v>2092</v>
      </c>
      <c r="C400" s="79"/>
      <c r="D400" s="46">
        <f t="shared" si="24"/>
        <v>106226</v>
      </c>
      <c r="E400" s="79"/>
      <c r="F400" s="100">
        <v>106226</v>
      </c>
      <c r="H400" s="98" t="s">
        <v>1663</v>
      </c>
      <c r="I400" s="99" t="s">
        <v>2135</v>
      </c>
      <c r="J400" s="100">
        <v>12000</v>
      </c>
      <c r="K400" s="46">
        <f t="shared" si="25"/>
        <v>85800</v>
      </c>
      <c r="L400" s="79"/>
      <c r="M400" s="100">
        <v>85800</v>
      </c>
      <c r="O400" s="98" t="s">
        <v>1454</v>
      </c>
      <c r="P400" s="99" t="s">
        <v>2079</v>
      </c>
      <c r="Q400" s="100">
        <v>340000</v>
      </c>
      <c r="R400" s="46">
        <f t="shared" si="26"/>
        <v>4460720</v>
      </c>
      <c r="S400" s="100">
        <v>956750</v>
      </c>
      <c r="T400" s="100">
        <v>3503970</v>
      </c>
      <c r="V400" s="98" t="s">
        <v>1475</v>
      </c>
      <c r="W400" s="99" t="s">
        <v>2084</v>
      </c>
      <c r="X400" s="100">
        <v>156000</v>
      </c>
      <c r="Y400" s="100">
        <f t="shared" si="27"/>
        <v>1231005</v>
      </c>
      <c r="Z400" s="79"/>
      <c r="AA400" s="100">
        <v>1231005</v>
      </c>
    </row>
    <row r="401" spans="1:27" ht="15">
      <c r="A401" s="98" t="s">
        <v>1508</v>
      </c>
      <c r="B401" s="99" t="s">
        <v>2093</v>
      </c>
      <c r="C401" s="100">
        <v>400500</v>
      </c>
      <c r="D401" s="46">
        <f t="shared" si="24"/>
        <v>117952</v>
      </c>
      <c r="E401" s="79"/>
      <c r="F401" s="100">
        <v>117952</v>
      </c>
      <c r="H401" s="98" t="s">
        <v>1666</v>
      </c>
      <c r="I401" s="99" t="s">
        <v>2136</v>
      </c>
      <c r="J401" s="100">
        <v>33200</v>
      </c>
      <c r="K401" s="46">
        <f t="shared" si="25"/>
        <v>1036208</v>
      </c>
      <c r="L401" s="79"/>
      <c r="M401" s="100">
        <v>1036208</v>
      </c>
      <c r="O401" s="98" t="s">
        <v>1457</v>
      </c>
      <c r="P401" s="99" t="s">
        <v>2080</v>
      </c>
      <c r="Q401" s="100">
        <v>3066654</v>
      </c>
      <c r="R401" s="46">
        <f t="shared" si="26"/>
        <v>15457017</v>
      </c>
      <c r="S401" s="100">
        <v>567825</v>
      </c>
      <c r="T401" s="100">
        <v>14889192</v>
      </c>
      <c r="V401" s="98" t="s">
        <v>1478</v>
      </c>
      <c r="W401" s="99" t="s">
        <v>2085</v>
      </c>
      <c r="X401" s="100">
        <v>349509</v>
      </c>
      <c r="Y401" s="100">
        <f t="shared" si="27"/>
        <v>5671398</v>
      </c>
      <c r="Z401" s="100">
        <v>51325</v>
      </c>
      <c r="AA401" s="100">
        <v>5620073</v>
      </c>
    </row>
    <row r="402" spans="1:27" ht="15">
      <c r="A402" s="98" t="s">
        <v>1511</v>
      </c>
      <c r="B402" s="99" t="s">
        <v>2094</v>
      </c>
      <c r="C402" s="100">
        <v>2180700</v>
      </c>
      <c r="D402" s="46">
        <f t="shared" si="24"/>
        <v>246596</v>
      </c>
      <c r="E402" s="100">
        <v>154500</v>
      </c>
      <c r="F402" s="100">
        <v>92096</v>
      </c>
      <c r="H402" s="98" t="s">
        <v>1669</v>
      </c>
      <c r="I402" s="99" t="s">
        <v>2137</v>
      </c>
      <c r="J402" s="79"/>
      <c r="K402" s="46">
        <f t="shared" si="25"/>
        <v>250</v>
      </c>
      <c r="L402" s="79"/>
      <c r="M402" s="100">
        <v>250</v>
      </c>
      <c r="O402" s="98" t="s">
        <v>1460</v>
      </c>
      <c r="P402" s="99" t="s">
        <v>2313</v>
      </c>
      <c r="Q402" s="100">
        <v>2752814</v>
      </c>
      <c r="R402" s="46">
        <f t="shared" si="26"/>
        <v>3194940</v>
      </c>
      <c r="S402" s="100">
        <v>653999</v>
      </c>
      <c r="T402" s="100">
        <v>2540941</v>
      </c>
      <c r="V402" s="98" t="s">
        <v>1481</v>
      </c>
      <c r="W402" s="99" t="s">
        <v>2086</v>
      </c>
      <c r="X402" s="100">
        <v>461400</v>
      </c>
      <c r="Y402" s="100">
        <f t="shared" si="27"/>
        <v>7152680</v>
      </c>
      <c r="Z402" s="100">
        <v>89000</v>
      </c>
      <c r="AA402" s="100">
        <v>7063680</v>
      </c>
    </row>
    <row r="403" spans="1:27" ht="15">
      <c r="A403" s="98" t="s">
        <v>1514</v>
      </c>
      <c r="B403" s="99" t="s">
        <v>2095</v>
      </c>
      <c r="C403" s="79"/>
      <c r="D403" s="46">
        <f t="shared" si="24"/>
        <v>281159</v>
      </c>
      <c r="E403" s="100">
        <v>10500</v>
      </c>
      <c r="F403" s="100">
        <v>270659</v>
      </c>
      <c r="H403" s="98" t="s">
        <v>1672</v>
      </c>
      <c r="I403" s="99" t="s">
        <v>2138</v>
      </c>
      <c r="J403" s="100">
        <v>417223</v>
      </c>
      <c r="K403" s="46">
        <f t="shared" si="25"/>
        <v>71065</v>
      </c>
      <c r="L403" s="79"/>
      <c r="M403" s="100">
        <v>71065</v>
      </c>
      <c r="O403" s="98" t="s">
        <v>1463</v>
      </c>
      <c r="P403" s="99" t="s">
        <v>2081</v>
      </c>
      <c r="Q403" s="100">
        <v>4989843</v>
      </c>
      <c r="R403" s="46">
        <f t="shared" si="26"/>
        <v>1627650</v>
      </c>
      <c r="S403" s="100">
        <v>530600</v>
      </c>
      <c r="T403" s="100">
        <v>1097050</v>
      </c>
      <c r="V403" s="98" t="s">
        <v>1484</v>
      </c>
      <c r="W403" s="99" t="s">
        <v>2087</v>
      </c>
      <c r="X403" s="100">
        <v>50000</v>
      </c>
      <c r="Y403" s="100">
        <f t="shared" si="27"/>
        <v>2326871</v>
      </c>
      <c r="Z403" s="79"/>
      <c r="AA403" s="100">
        <v>2326871</v>
      </c>
    </row>
    <row r="404" spans="1:27" ht="15">
      <c r="A404" s="98" t="s">
        <v>1517</v>
      </c>
      <c r="B404" s="99" t="s">
        <v>2096</v>
      </c>
      <c r="C404" s="100">
        <v>1130400</v>
      </c>
      <c r="D404" s="46">
        <f t="shared" si="24"/>
        <v>1703009</v>
      </c>
      <c r="E404" s="100">
        <v>289001</v>
      </c>
      <c r="F404" s="100">
        <v>1414008</v>
      </c>
      <c r="H404" s="98" t="s">
        <v>1675</v>
      </c>
      <c r="I404" s="99" t="s">
        <v>2139</v>
      </c>
      <c r="J404" s="100">
        <v>2000</v>
      </c>
      <c r="K404" s="46">
        <f t="shared" si="25"/>
        <v>90238</v>
      </c>
      <c r="L404" s="79"/>
      <c r="M404" s="100">
        <v>90238</v>
      </c>
      <c r="O404" s="98" t="s">
        <v>1466</v>
      </c>
      <c r="P404" s="99" t="s">
        <v>2082</v>
      </c>
      <c r="Q404" s="100">
        <v>9055060</v>
      </c>
      <c r="R404" s="46">
        <f t="shared" si="26"/>
        <v>7376180</v>
      </c>
      <c r="S404" s="100">
        <v>508862</v>
      </c>
      <c r="T404" s="100">
        <v>6867318</v>
      </c>
      <c r="V404" s="98" t="s">
        <v>1487</v>
      </c>
      <c r="W404" s="99" t="s">
        <v>2088</v>
      </c>
      <c r="X404" s="100">
        <v>1362211</v>
      </c>
      <c r="Y404" s="100">
        <f t="shared" si="27"/>
        <v>1871189</v>
      </c>
      <c r="Z404" s="79"/>
      <c r="AA404" s="100">
        <v>1871189</v>
      </c>
    </row>
    <row r="405" spans="1:27" ht="15">
      <c r="A405" s="98" t="s">
        <v>1520</v>
      </c>
      <c r="B405" s="99" t="s">
        <v>2097</v>
      </c>
      <c r="C405" s="100">
        <v>2319425</v>
      </c>
      <c r="D405" s="46">
        <f t="shared" si="24"/>
        <v>2068730</v>
      </c>
      <c r="E405" s="100">
        <v>209551</v>
      </c>
      <c r="F405" s="100">
        <v>1859179</v>
      </c>
      <c r="H405" s="98" t="s">
        <v>1678</v>
      </c>
      <c r="I405" s="99" t="s">
        <v>2140</v>
      </c>
      <c r="J405" s="100">
        <v>444135</v>
      </c>
      <c r="K405" s="46">
        <f t="shared" si="25"/>
        <v>200089</v>
      </c>
      <c r="L405" s="79"/>
      <c r="M405" s="100">
        <v>200089</v>
      </c>
      <c r="O405" s="98" t="s">
        <v>1469</v>
      </c>
      <c r="P405" s="99" t="s">
        <v>2083</v>
      </c>
      <c r="Q405" s="79"/>
      <c r="R405" s="46">
        <f t="shared" si="26"/>
        <v>621553</v>
      </c>
      <c r="S405" s="100">
        <v>158800</v>
      </c>
      <c r="T405" s="100">
        <v>462753</v>
      </c>
      <c r="V405" s="98" t="s">
        <v>1490</v>
      </c>
      <c r="W405" s="99" t="s">
        <v>2089</v>
      </c>
      <c r="X405" s="100">
        <v>1506659</v>
      </c>
      <c r="Y405" s="100">
        <f t="shared" si="27"/>
        <v>12649175</v>
      </c>
      <c r="Z405" s="100">
        <v>5147251</v>
      </c>
      <c r="AA405" s="100">
        <v>7501924</v>
      </c>
    </row>
    <row r="406" spans="1:27" ht="15">
      <c r="A406" s="98" t="s">
        <v>1523</v>
      </c>
      <c r="B406" s="99" t="s">
        <v>2098</v>
      </c>
      <c r="C406" s="100">
        <v>4338403</v>
      </c>
      <c r="D406" s="46">
        <f t="shared" si="24"/>
        <v>3837740</v>
      </c>
      <c r="E406" s="100">
        <v>505900</v>
      </c>
      <c r="F406" s="100">
        <v>3331840</v>
      </c>
      <c r="H406" s="98" t="s">
        <v>1681</v>
      </c>
      <c r="I406" s="99" t="s">
        <v>2141</v>
      </c>
      <c r="J406" s="100">
        <v>15000</v>
      </c>
      <c r="K406" s="46">
        <f t="shared" si="25"/>
        <v>0</v>
      </c>
      <c r="L406" s="79"/>
      <c r="M406" s="79"/>
      <c r="O406" s="98" t="s">
        <v>1472</v>
      </c>
      <c r="P406" s="99" t="s">
        <v>1119</v>
      </c>
      <c r="Q406" s="100">
        <v>53629965</v>
      </c>
      <c r="R406" s="46">
        <f t="shared" si="26"/>
        <v>15470098</v>
      </c>
      <c r="S406" s="100">
        <v>1728845</v>
      </c>
      <c r="T406" s="100">
        <v>13741253</v>
      </c>
      <c r="V406" s="98" t="s">
        <v>1493</v>
      </c>
      <c r="W406" s="99" t="s">
        <v>2090</v>
      </c>
      <c r="X406" s="79"/>
      <c r="Y406" s="100">
        <f t="shared" si="27"/>
        <v>6164402</v>
      </c>
      <c r="Z406" s="79"/>
      <c r="AA406" s="100">
        <v>6164402</v>
      </c>
    </row>
    <row r="407" spans="1:27" ht="15">
      <c r="A407" s="98" t="s">
        <v>1525</v>
      </c>
      <c r="B407" s="99" t="s">
        <v>2099</v>
      </c>
      <c r="C407" s="100">
        <v>46401</v>
      </c>
      <c r="D407" s="46">
        <f t="shared" si="24"/>
        <v>31300</v>
      </c>
      <c r="E407" s="79"/>
      <c r="F407" s="100">
        <v>31300</v>
      </c>
      <c r="H407" s="98" t="s">
        <v>1689</v>
      </c>
      <c r="I407" s="99" t="s">
        <v>2142</v>
      </c>
      <c r="J407" s="79"/>
      <c r="K407" s="46">
        <f t="shared" si="25"/>
        <v>4500</v>
      </c>
      <c r="L407" s="79"/>
      <c r="M407" s="100">
        <v>4500</v>
      </c>
      <c r="O407" s="98" t="s">
        <v>1475</v>
      </c>
      <c r="P407" s="99" t="s">
        <v>2084</v>
      </c>
      <c r="Q407" s="100">
        <v>1072655</v>
      </c>
      <c r="R407" s="46">
        <f t="shared" si="26"/>
        <v>4368281</v>
      </c>
      <c r="S407" s="100">
        <v>990450</v>
      </c>
      <c r="T407" s="100">
        <v>3377831</v>
      </c>
      <c r="V407" s="98" t="s">
        <v>1499</v>
      </c>
      <c r="W407" s="99" t="s">
        <v>1814</v>
      </c>
      <c r="X407" s="79"/>
      <c r="Y407" s="100">
        <f t="shared" si="27"/>
        <v>472918</v>
      </c>
      <c r="Z407" s="79"/>
      <c r="AA407" s="100">
        <v>472918</v>
      </c>
    </row>
    <row r="408" spans="1:27" ht="15">
      <c r="A408" s="98" t="s">
        <v>1528</v>
      </c>
      <c r="B408" s="99" t="s">
        <v>2100</v>
      </c>
      <c r="C408" s="100">
        <v>204929</v>
      </c>
      <c r="D408" s="46">
        <f t="shared" si="24"/>
        <v>151338</v>
      </c>
      <c r="E408" s="100">
        <v>83880</v>
      </c>
      <c r="F408" s="100">
        <v>67458</v>
      </c>
      <c r="H408" s="98" t="s">
        <v>1692</v>
      </c>
      <c r="I408" s="99" t="s">
        <v>2143</v>
      </c>
      <c r="J408" s="79"/>
      <c r="K408" s="46">
        <f t="shared" si="25"/>
        <v>12011890</v>
      </c>
      <c r="L408" s="100">
        <v>12000000</v>
      </c>
      <c r="M408" s="100">
        <v>11890</v>
      </c>
      <c r="O408" s="98" t="s">
        <v>1478</v>
      </c>
      <c r="P408" s="99" t="s">
        <v>2085</v>
      </c>
      <c r="Q408" s="100">
        <v>1879201</v>
      </c>
      <c r="R408" s="46">
        <f t="shared" si="26"/>
        <v>8872420</v>
      </c>
      <c r="S408" s="100">
        <v>3517051</v>
      </c>
      <c r="T408" s="100">
        <v>5355369</v>
      </c>
      <c r="V408" s="98" t="s">
        <v>1501</v>
      </c>
      <c r="W408" s="99" t="s">
        <v>2091</v>
      </c>
      <c r="X408" s="79"/>
      <c r="Y408" s="100">
        <f t="shared" si="27"/>
        <v>3796514</v>
      </c>
      <c r="Z408" s="79"/>
      <c r="AA408" s="100">
        <v>3796514</v>
      </c>
    </row>
    <row r="409" spans="1:27" ht="15">
      <c r="A409" s="98" t="s">
        <v>1531</v>
      </c>
      <c r="B409" s="99" t="s">
        <v>2101</v>
      </c>
      <c r="C409" s="79"/>
      <c r="D409" s="46">
        <f t="shared" si="24"/>
        <v>66425</v>
      </c>
      <c r="E409" s="100">
        <v>100</v>
      </c>
      <c r="F409" s="100">
        <v>66325</v>
      </c>
      <c r="H409" s="98" t="s">
        <v>1695</v>
      </c>
      <c r="I409" s="99" t="s">
        <v>2221</v>
      </c>
      <c r="J409" s="100">
        <v>94268</v>
      </c>
      <c r="K409" s="46">
        <f t="shared" si="25"/>
        <v>74199</v>
      </c>
      <c r="L409" s="79"/>
      <c r="M409" s="100">
        <v>74199</v>
      </c>
      <c r="O409" s="98" t="s">
        <v>1481</v>
      </c>
      <c r="P409" s="99" t="s">
        <v>2086</v>
      </c>
      <c r="Q409" s="100">
        <v>8133033</v>
      </c>
      <c r="R409" s="46">
        <f t="shared" si="26"/>
        <v>8068111</v>
      </c>
      <c r="S409" s="100">
        <v>1081550</v>
      </c>
      <c r="T409" s="100">
        <v>6986561</v>
      </c>
      <c r="V409" s="98" t="s">
        <v>1505</v>
      </c>
      <c r="W409" s="99" t="s">
        <v>2092</v>
      </c>
      <c r="X409" s="100">
        <v>394000</v>
      </c>
      <c r="Y409" s="100">
        <f t="shared" si="27"/>
        <v>136850</v>
      </c>
      <c r="Z409" s="100">
        <v>42500</v>
      </c>
      <c r="AA409" s="100">
        <v>94350</v>
      </c>
    </row>
    <row r="410" spans="1:27" ht="15">
      <c r="A410" s="98" t="s">
        <v>1534</v>
      </c>
      <c r="B410" s="99" t="s">
        <v>2102</v>
      </c>
      <c r="C410" s="100">
        <v>1843010</v>
      </c>
      <c r="D410" s="46">
        <f t="shared" si="24"/>
        <v>1546507</v>
      </c>
      <c r="E410" s="100">
        <v>146902</v>
      </c>
      <c r="F410" s="100">
        <v>1399605</v>
      </c>
      <c r="H410" s="98" t="s">
        <v>1698</v>
      </c>
      <c r="I410" s="99" t="s">
        <v>2144</v>
      </c>
      <c r="J410" s="79"/>
      <c r="K410" s="46">
        <f t="shared" si="25"/>
        <v>15050</v>
      </c>
      <c r="L410" s="79"/>
      <c r="M410" s="100">
        <v>15050</v>
      </c>
      <c r="O410" s="98" t="s">
        <v>1484</v>
      </c>
      <c r="P410" s="99" t="s">
        <v>2087</v>
      </c>
      <c r="Q410" s="100">
        <v>299500</v>
      </c>
      <c r="R410" s="46">
        <f t="shared" si="26"/>
        <v>723445</v>
      </c>
      <c r="S410" s="100">
        <v>341000</v>
      </c>
      <c r="T410" s="100">
        <v>382445</v>
      </c>
      <c r="V410" s="98" t="s">
        <v>1508</v>
      </c>
      <c r="W410" s="99" t="s">
        <v>2093</v>
      </c>
      <c r="X410" s="100">
        <v>1200000</v>
      </c>
      <c r="Y410" s="100">
        <f t="shared" si="27"/>
        <v>318550</v>
      </c>
      <c r="Z410" s="100">
        <v>167500</v>
      </c>
      <c r="AA410" s="100">
        <v>151050</v>
      </c>
    </row>
    <row r="411" spans="1:27" ht="15">
      <c r="A411" s="98" t="s">
        <v>1537</v>
      </c>
      <c r="B411" s="99" t="s">
        <v>2103</v>
      </c>
      <c r="C411" s="100">
        <v>2593814</v>
      </c>
      <c r="D411" s="46">
        <f t="shared" si="24"/>
        <v>814800</v>
      </c>
      <c r="E411" s="100">
        <v>114471</v>
      </c>
      <c r="F411" s="100">
        <v>700329</v>
      </c>
      <c r="H411" s="98" t="s">
        <v>1702</v>
      </c>
      <c r="I411" s="99" t="s">
        <v>2145</v>
      </c>
      <c r="J411" s="100">
        <v>241800</v>
      </c>
      <c r="K411" s="46">
        <f t="shared" si="25"/>
        <v>178400</v>
      </c>
      <c r="L411" s="100">
        <v>5000</v>
      </c>
      <c r="M411" s="100">
        <v>173400</v>
      </c>
      <c r="O411" s="98" t="s">
        <v>1487</v>
      </c>
      <c r="P411" s="99" t="s">
        <v>2088</v>
      </c>
      <c r="Q411" s="79"/>
      <c r="R411" s="46">
        <f t="shared" si="26"/>
        <v>1789572</v>
      </c>
      <c r="S411" s="100">
        <v>169225</v>
      </c>
      <c r="T411" s="100">
        <v>1620347</v>
      </c>
      <c r="V411" s="98" t="s">
        <v>1511</v>
      </c>
      <c r="W411" s="99" t="s">
        <v>2094</v>
      </c>
      <c r="X411" s="100">
        <v>380050</v>
      </c>
      <c r="Y411" s="100">
        <f t="shared" si="27"/>
        <v>762699</v>
      </c>
      <c r="Z411" s="100">
        <v>484900</v>
      </c>
      <c r="AA411" s="100">
        <v>277799</v>
      </c>
    </row>
    <row r="412" spans="1:27" ht="15">
      <c r="A412" s="98" t="s">
        <v>1540</v>
      </c>
      <c r="B412" s="99" t="s">
        <v>2104</v>
      </c>
      <c r="C412" s="79"/>
      <c r="D412" s="46">
        <f t="shared" si="24"/>
        <v>62427</v>
      </c>
      <c r="E412" s="79"/>
      <c r="F412" s="100">
        <v>62427</v>
      </c>
      <c r="H412" s="98" t="s">
        <v>1705</v>
      </c>
      <c r="I412" s="99" t="s">
        <v>2146</v>
      </c>
      <c r="J412" s="79"/>
      <c r="K412" s="46">
        <f t="shared" si="25"/>
        <v>3164729</v>
      </c>
      <c r="L412" s="79"/>
      <c r="M412" s="100">
        <v>3164729</v>
      </c>
      <c r="O412" s="98" t="s">
        <v>1490</v>
      </c>
      <c r="P412" s="99" t="s">
        <v>2089</v>
      </c>
      <c r="Q412" s="100">
        <v>2602650</v>
      </c>
      <c r="R412" s="46">
        <f t="shared" si="26"/>
        <v>16815464</v>
      </c>
      <c r="S412" s="100">
        <v>10583575</v>
      </c>
      <c r="T412" s="100">
        <v>6231889</v>
      </c>
      <c r="V412" s="98" t="s">
        <v>1514</v>
      </c>
      <c r="W412" s="99" t="s">
        <v>2095</v>
      </c>
      <c r="X412" s="100">
        <v>213490</v>
      </c>
      <c r="Y412" s="100">
        <f t="shared" si="27"/>
        <v>283781</v>
      </c>
      <c r="Z412" s="100">
        <v>233401</v>
      </c>
      <c r="AA412" s="100">
        <v>50380</v>
      </c>
    </row>
    <row r="413" spans="1:27" ht="15">
      <c r="A413" s="98" t="s">
        <v>1543</v>
      </c>
      <c r="B413" s="99" t="s">
        <v>2105</v>
      </c>
      <c r="C413" s="100">
        <v>11207741</v>
      </c>
      <c r="D413" s="46">
        <f t="shared" si="24"/>
        <v>1375067</v>
      </c>
      <c r="E413" s="100">
        <v>753258</v>
      </c>
      <c r="F413" s="100">
        <v>621809</v>
      </c>
      <c r="H413" s="98" t="s">
        <v>1708</v>
      </c>
      <c r="I413" s="99" t="s">
        <v>2147</v>
      </c>
      <c r="J413" s="79"/>
      <c r="K413" s="46">
        <f t="shared" si="25"/>
        <v>3441700</v>
      </c>
      <c r="L413" s="100">
        <v>3289000</v>
      </c>
      <c r="M413" s="100">
        <v>152700</v>
      </c>
      <c r="O413" s="98" t="s">
        <v>1493</v>
      </c>
      <c r="P413" s="99" t="s">
        <v>2090</v>
      </c>
      <c r="Q413" s="100">
        <v>425350</v>
      </c>
      <c r="R413" s="46">
        <f t="shared" si="26"/>
        <v>6597248</v>
      </c>
      <c r="S413" s="100">
        <v>905525</v>
      </c>
      <c r="T413" s="100">
        <v>5691723</v>
      </c>
      <c r="V413" s="98" t="s">
        <v>1517</v>
      </c>
      <c r="W413" s="99" t="s">
        <v>2096</v>
      </c>
      <c r="X413" s="100">
        <v>1192650</v>
      </c>
      <c r="Y413" s="100">
        <f t="shared" si="27"/>
        <v>1984530</v>
      </c>
      <c r="Z413" s="79"/>
      <c r="AA413" s="100">
        <v>1984530</v>
      </c>
    </row>
    <row r="414" spans="1:27" ht="15">
      <c r="A414" s="98" t="s">
        <v>1546</v>
      </c>
      <c r="B414" s="99" t="s">
        <v>2106</v>
      </c>
      <c r="C414" s="100">
        <v>1405100</v>
      </c>
      <c r="D414" s="46">
        <f t="shared" si="24"/>
        <v>164734</v>
      </c>
      <c r="E414" s="100">
        <v>61038</v>
      </c>
      <c r="F414" s="100">
        <v>103696</v>
      </c>
      <c r="H414" s="98" t="s">
        <v>1714</v>
      </c>
      <c r="I414" s="99" t="s">
        <v>2149</v>
      </c>
      <c r="J414" s="100">
        <v>217401</v>
      </c>
      <c r="K414" s="46">
        <f t="shared" si="25"/>
        <v>777591</v>
      </c>
      <c r="L414" s="79"/>
      <c r="M414" s="100">
        <v>777591</v>
      </c>
      <c r="O414" s="98" t="s">
        <v>1496</v>
      </c>
      <c r="P414" s="99" t="s">
        <v>2261</v>
      </c>
      <c r="Q414" s="79"/>
      <c r="R414" s="46">
        <f t="shared" si="26"/>
        <v>340321</v>
      </c>
      <c r="S414" s="79"/>
      <c r="T414" s="100">
        <v>340321</v>
      </c>
      <c r="V414" s="98" t="s">
        <v>1520</v>
      </c>
      <c r="W414" s="99" t="s">
        <v>2097</v>
      </c>
      <c r="X414" s="100">
        <v>1713909</v>
      </c>
      <c r="Y414" s="100">
        <f t="shared" si="27"/>
        <v>13845368</v>
      </c>
      <c r="Z414" s="100">
        <v>320035</v>
      </c>
      <c r="AA414" s="100">
        <v>13525333</v>
      </c>
    </row>
    <row r="415" spans="1:27" ht="15">
      <c r="A415" s="98" t="s">
        <v>1549</v>
      </c>
      <c r="B415" s="99" t="s">
        <v>2107</v>
      </c>
      <c r="C415" s="100">
        <v>1011550</v>
      </c>
      <c r="D415" s="46">
        <f t="shared" si="24"/>
        <v>756876</v>
      </c>
      <c r="E415" s="100">
        <v>28700</v>
      </c>
      <c r="F415" s="100">
        <v>728176</v>
      </c>
      <c r="H415" s="98" t="s">
        <v>1717</v>
      </c>
      <c r="I415" s="99" t="s">
        <v>2150</v>
      </c>
      <c r="J415" s="100">
        <v>1461900</v>
      </c>
      <c r="K415" s="46">
        <f t="shared" si="25"/>
        <v>3383470</v>
      </c>
      <c r="L415" s="79"/>
      <c r="M415" s="100">
        <v>3383470</v>
      </c>
      <c r="O415" s="98" t="s">
        <v>1499</v>
      </c>
      <c r="P415" s="99" t="s">
        <v>1814</v>
      </c>
      <c r="Q415" s="100">
        <v>207320</v>
      </c>
      <c r="R415" s="46">
        <f t="shared" si="26"/>
        <v>8290179</v>
      </c>
      <c r="S415" s="100">
        <v>973604</v>
      </c>
      <c r="T415" s="100">
        <v>7316575</v>
      </c>
      <c r="V415" s="98" t="s">
        <v>1523</v>
      </c>
      <c r="W415" s="99" t="s">
        <v>2098</v>
      </c>
      <c r="X415" s="100">
        <v>2742280</v>
      </c>
      <c r="Y415" s="100">
        <f t="shared" si="27"/>
        <v>28167400</v>
      </c>
      <c r="Z415" s="79"/>
      <c r="AA415" s="100">
        <v>28167400</v>
      </c>
    </row>
    <row r="416" spans="1:27" ht="15">
      <c r="A416" s="98" t="s">
        <v>1552</v>
      </c>
      <c r="B416" s="99" t="s">
        <v>2108</v>
      </c>
      <c r="C416" s="100">
        <v>5291390</v>
      </c>
      <c r="D416" s="46">
        <f t="shared" si="24"/>
        <v>2093762</v>
      </c>
      <c r="E416" s="100">
        <v>707550</v>
      </c>
      <c r="F416" s="100">
        <v>1386212</v>
      </c>
      <c r="H416" s="98" t="s">
        <v>1720</v>
      </c>
      <c r="I416" s="99" t="s">
        <v>2318</v>
      </c>
      <c r="J416" s="79"/>
      <c r="K416" s="46">
        <f t="shared" si="25"/>
        <v>2500</v>
      </c>
      <c r="L416" s="79"/>
      <c r="M416" s="100">
        <v>2500</v>
      </c>
      <c r="O416" s="98" t="s">
        <v>1501</v>
      </c>
      <c r="P416" s="99" t="s">
        <v>2091</v>
      </c>
      <c r="Q416" s="100">
        <v>20000</v>
      </c>
      <c r="R416" s="46">
        <f t="shared" si="26"/>
        <v>1198985</v>
      </c>
      <c r="S416" s="100">
        <v>169950</v>
      </c>
      <c r="T416" s="100">
        <v>1029035</v>
      </c>
      <c r="V416" s="98" t="s">
        <v>1525</v>
      </c>
      <c r="W416" s="99" t="s">
        <v>2099</v>
      </c>
      <c r="X416" s="100">
        <v>50000</v>
      </c>
      <c r="Y416" s="100">
        <f t="shared" si="27"/>
        <v>281251</v>
      </c>
      <c r="Z416" s="100">
        <v>225500</v>
      </c>
      <c r="AA416" s="100">
        <v>55751</v>
      </c>
    </row>
    <row r="417" spans="1:27" ht="15">
      <c r="A417" s="98" t="s">
        <v>1555</v>
      </c>
      <c r="B417" s="99" t="s">
        <v>2329</v>
      </c>
      <c r="C417" s="100">
        <v>219564</v>
      </c>
      <c r="D417" s="46">
        <f t="shared" si="24"/>
        <v>1332635</v>
      </c>
      <c r="E417" s="100">
        <v>5850</v>
      </c>
      <c r="F417" s="100">
        <v>1326785</v>
      </c>
      <c r="H417" s="98" t="s">
        <v>1723</v>
      </c>
      <c r="I417" s="99" t="s">
        <v>1928</v>
      </c>
      <c r="J417" s="79"/>
      <c r="K417" s="46">
        <f t="shared" si="25"/>
        <v>4915652</v>
      </c>
      <c r="L417" s="100">
        <v>3000000</v>
      </c>
      <c r="M417" s="100">
        <v>1915652</v>
      </c>
      <c r="O417" s="98" t="s">
        <v>1505</v>
      </c>
      <c r="P417" s="99" t="s">
        <v>2092</v>
      </c>
      <c r="Q417" s="100">
        <v>2047550</v>
      </c>
      <c r="R417" s="46">
        <f t="shared" si="26"/>
        <v>1288029</v>
      </c>
      <c r="S417" s="100">
        <v>505122</v>
      </c>
      <c r="T417" s="100">
        <v>782907</v>
      </c>
      <c r="V417" s="98" t="s">
        <v>1528</v>
      </c>
      <c r="W417" s="99" t="s">
        <v>2100</v>
      </c>
      <c r="X417" s="79"/>
      <c r="Y417" s="100">
        <f t="shared" si="27"/>
        <v>360430</v>
      </c>
      <c r="Z417" s="100">
        <v>305430</v>
      </c>
      <c r="AA417" s="100">
        <v>55000</v>
      </c>
    </row>
    <row r="418" spans="1:27" ht="15">
      <c r="A418" s="98" t="s">
        <v>1558</v>
      </c>
      <c r="B418" s="99" t="s">
        <v>2109</v>
      </c>
      <c r="C418" s="100">
        <v>1</v>
      </c>
      <c r="D418" s="46">
        <f t="shared" si="24"/>
        <v>698916</v>
      </c>
      <c r="E418" s="100">
        <v>60000</v>
      </c>
      <c r="F418" s="100">
        <v>638916</v>
      </c>
      <c r="H418" s="98" t="s">
        <v>1725</v>
      </c>
      <c r="I418" s="99" t="s">
        <v>2151</v>
      </c>
      <c r="J418" s="79"/>
      <c r="K418" s="46">
        <f t="shared" si="25"/>
        <v>31000</v>
      </c>
      <c r="L418" s="79"/>
      <c r="M418" s="100">
        <v>31000</v>
      </c>
      <c r="O418" s="98" t="s">
        <v>1508</v>
      </c>
      <c r="P418" s="99" t="s">
        <v>2093</v>
      </c>
      <c r="Q418" s="100">
        <v>2871700</v>
      </c>
      <c r="R418" s="46">
        <f t="shared" si="26"/>
        <v>3716431</v>
      </c>
      <c r="S418" s="100">
        <v>1721027</v>
      </c>
      <c r="T418" s="100">
        <v>1995404</v>
      </c>
      <c r="V418" s="98" t="s">
        <v>1531</v>
      </c>
      <c r="W418" s="99" t="s">
        <v>2101</v>
      </c>
      <c r="X418" s="100">
        <v>47000</v>
      </c>
      <c r="Y418" s="100">
        <f t="shared" si="27"/>
        <v>1757651</v>
      </c>
      <c r="Z418" s="79"/>
      <c r="AA418" s="100">
        <v>1757651</v>
      </c>
    </row>
    <row r="419" spans="1:27" ht="15">
      <c r="A419" s="98" t="s">
        <v>1561</v>
      </c>
      <c r="B419" s="99" t="s">
        <v>2041</v>
      </c>
      <c r="C419" s="100">
        <v>223151</v>
      </c>
      <c r="D419" s="46">
        <f t="shared" si="24"/>
        <v>442769</v>
      </c>
      <c r="E419" s="100">
        <v>83600</v>
      </c>
      <c r="F419" s="100">
        <v>359169</v>
      </c>
      <c r="H419" s="98" t="s">
        <v>15</v>
      </c>
      <c r="I419" s="99" t="s">
        <v>2152</v>
      </c>
      <c r="J419" s="100">
        <v>94690</v>
      </c>
      <c r="K419" s="46">
        <f t="shared" si="25"/>
        <v>154797</v>
      </c>
      <c r="L419" s="79"/>
      <c r="M419" s="100">
        <v>154797</v>
      </c>
      <c r="O419" s="98" t="s">
        <v>1511</v>
      </c>
      <c r="P419" s="99" t="s">
        <v>2094</v>
      </c>
      <c r="Q419" s="100">
        <v>8376409</v>
      </c>
      <c r="R419" s="46">
        <f t="shared" si="26"/>
        <v>1587244</v>
      </c>
      <c r="S419" s="100">
        <v>491125</v>
      </c>
      <c r="T419" s="100">
        <v>1096119</v>
      </c>
      <c r="V419" s="98" t="s">
        <v>1534</v>
      </c>
      <c r="W419" s="99" t="s">
        <v>2102</v>
      </c>
      <c r="X419" s="100">
        <v>2089102</v>
      </c>
      <c r="Y419" s="100">
        <f t="shared" si="27"/>
        <v>4625292</v>
      </c>
      <c r="Z419" s="100">
        <v>219300</v>
      </c>
      <c r="AA419" s="100">
        <v>4405992</v>
      </c>
    </row>
    <row r="420" spans="1:27" ht="15">
      <c r="A420" s="98" t="s">
        <v>1563</v>
      </c>
      <c r="B420" s="99" t="s">
        <v>2110</v>
      </c>
      <c r="C420" s="100">
        <v>89560</v>
      </c>
      <c r="D420" s="46">
        <f t="shared" si="24"/>
        <v>65391</v>
      </c>
      <c r="E420" s="79"/>
      <c r="F420" s="100">
        <v>65391</v>
      </c>
      <c r="H420" s="98" t="s">
        <v>18</v>
      </c>
      <c r="I420" s="99" t="s">
        <v>2153</v>
      </c>
      <c r="J420" s="79"/>
      <c r="K420" s="46">
        <f t="shared" si="25"/>
        <v>38754</v>
      </c>
      <c r="L420" s="79"/>
      <c r="M420" s="100">
        <v>38754</v>
      </c>
      <c r="O420" s="98" t="s">
        <v>1514</v>
      </c>
      <c r="P420" s="99" t="s">
        <v>2095</v>
      </c>
      <c r="Q420" s="100">
        <v>572650</v>
      </c>
      <c r="R420" s="46">
        <f t="shared" si="26"/>
        <v>2611671</v>
      </c>
      <c r="S420" s="100">
        <v>85850</v>
      </c>
      <c r="T420" s="100">
        <v>2525821</v>
      </c>
      <c r="V420" s="98" t="s">
        <v>1537</v>
      </c>
      <c r="W420" s="99" t="s">
        <v>2103</v>
      </c>
      <c r="X420" s="100">
        <v>658056</v>
      </c>
      <c r="Y420" s="100">
        <f t="shared" si="27"/>
        <v>2588349</v>
      </c>
      <c r="Z420" s="100">
        <v>330322</v>
      </c>
      <c r="AA420" s="100">
        <v>2258027</v>
      </c>
    </row>
    <row r="421" spans="1:27" ht="15">
      <c r="A421" s="98" t="s">
        <v>1569</v>
      </c>
      <c r="B421" s="99" t="s">
        <v>2111</v>
      </c>
      <c r="C421" s="79"/>
      <c r="D421" s="46">
        <f t="shared" si="24"/>
        <v>122492</v>
      </c>
      <c r="E421" s="79"/>
      <c r="F421" s="100">
        <v>122492</v>
      </c>
      <c r="H421" s="98" t="s">
        <v>24</v>
      </c>
      <c r="I421" s="99" t="s">
        <v>2154</v>
      </c>
      <c r="J421" s="100">
        <v>2</v>
      </c>
      <c r="K421" s="46">
        <f t="shared" si="25"/>
        <v>266962</v>
      </c>
      <c r="L421" s="79"/>
      <c r="M421" s="100">
        <v>266962</v>
      </c>
      <c r="O421" s="98" t="s">
        <v>1517</v>
      </c>
      <c r="P421" s="99" t="s">
        <v>2096</v>
      </c>
      <c r="Q421" s="100">
        <v>14304052</v>
      </c>
      <c r="R421" s="46">
        <f t="shared" si="26"/>
        <v>18865237</v>
      </c>
      <c r="S421" s="100">
        <v>2300243</v>
      </c>
      <c r="T421" s="100">
        <v>16564994</v>
      </c>
      <c r="V421" s="98" t="s">
        <v>1540</v>
      </c>
      <c r="W421" s="99" t="s">
        <v>2104</v>
      </c>
      <c r="X421" s="79"/>
      <c r="Y421" s="100">
        <f t="shared" si="27"/>
        <v>515753</v>
      </c>
      <c r="Z421" s="79"/>
      <c r="AA421" s="100">
        <v>515753</v>
      </c>
    </row>
    <row r="422" spans="1:27" ht="15">
      <c r="A422" s="98" t="s">
        <v>1572</v>
      </c>
      <c r="B422" s="99" t="s">
        <v>2112</v>
      </c>
      <c r="C422" s="100">
        <v>45250</v>
      </c>
      <c r="D422" s="46">
        <f t="shared" si="24"/>
        <v>1015427</v>
      </c>
      <c r="E422" s="100">
        <v>583930</v>
      </c>
      <c r="F422" s="100">
        <v>431497</v>
      </c>
      <c r="H422" s="98" t="s">
        <v>27</v>
      </c>
      <c r="I422" s="99" t="s">
        <v>2236</v>
      </c>
      <c r="J422" s="100">
        <v>3300</v>
      </c>
      <c r="K422" s="46">
        <f t="shared" si="25"/>
        <v>37104</v>
      </c>
      <c r="L422" s="79"/>
      <c r="M422" s="100">
        <v>37104</v>
      </c>
      <c r="O422" s="98" t="s">
        <v>1520</v>
      </c>
      <c r="P422" s="99" t="s">
        <v>2097</v>
      </c>
      <c r="Q422" s="100">
        <v>22491914</v>
      </c>
      <c r="R422" s="46">
        <f t="shared" si="26"/>
        <v>23405003</v>
      </c>
      <c r="S422" s="100">
        <v>4777494</v>
      </c>
      <c r="T422" s="100">
        <v>18627509</v>
      </c>
      <c r="V422" s="98" t="s">
        <v>1543</v>
      </c>
      <c r="W422" s="99" t="s">
        <v>2105</v>
      </c>
      <c r="X422" s="100">
        <v>12908037</v>
      </c>
      <c r="Y422" s="100">
        <f t="shared" si="27"/>
        <v>22826561</v>
      </c>
      <c r="Z422" s="100">
        <v>2908153</v>
      </c>
      <c r="AA422" s="100">
        <v>19918408</v>
      </c>
    </row>
    <row r="423" spans="1:27" ht="15">
      <c r="A423" s="98" t="s">
        <v>1575</v>
      </c>
      <c r="B423" s="99" t="s">
        <v>1120</v>
      </c>
      <c r="C423" s="100">
        <v>503</v>
      </c>
      <c r="D423" s="46">
        <f t="shared" si="24"/>
        <v>482480</v>
      </c>
      <c r="E423" s="79"/>
      <c r="F423" s="100">
        <v>482480</v>
      </c>
      <c r="H423" s="98" t="s">
        <v>30</v>
      </c>
      <c r="I423" s="99" t="s">
        <v>2155</v>
      </c>
      <c r="J423" s="79"/>
      <c r="K423" s="46">
        <f t="shared" si="25"/>
        <v>3000</v>
      </c>
      <c r="L423" s="79"/>
      <c r="M423" s="100">
        <v>3000</v>
      </c>
      <c r="O423" s="98" t="s">
        <v>1523</v>
      </c>
      <c r="P423" s="99" t="s">
        <v>2098</v>
      </c>
      <c r="Q423" s="100">
        <v>39146476</v>
      </c>
      <c r="R423" s="46">
        <f t="shared" si="26"/>
        <v>35371770</v>
      </c>
      <c r="S423" s="100">
        <v>2844613</v>
      </c>
      <c r="T423" s="100">
        <v>32527157</v>
      </c>
      <c r="V423" s="98" t="s">
        <v>1546</v>
      </c>
      <c r="W423" s="99" t="s">
        <v>2106</v>
      </c>
      <c r="X423" s="100">
        <v>154751</v>
      </c>
      <c r="Y423" s="100">
        <f t="shared" si="27"/>
        <v>920183</v>
      </c>
      <c r="Z423" s="100">
        <v>649831</v>
      </c>
      <c r="AA423" s="100">
        <v>270352</v>
      </c>
    </row>
    <row r="424" spans="1:27" ht="15">
      <c r="A424" s="98" t="s">
        <v>1578</v>
      </c>
      <c r="B424" s="99" t="s">
        <v>2320</v>
      </c>
      <c r="C424" s="79"/>
      <c r="D424" s="46">
        <f t="shared" si="24"/>
        <v>95749</v>
      </c>
      <c r="E424" s="79"/>
      <c r="F424" s="100">
        <v>95749</v>
      </c>
      <c r="H424" s="98" t="s">
        <v>32</v>
      </c>
      <c r="I424" s="99" t="s">
        <v>2156</v>
      </c>
      <c r="J424" s="79"/>
      <c r="K424" s="46">
        <f t="shared" si="25"/>
        <v>2132504</v>
      </c>
      <c r="L424" s="79"/>
      <c r="M424" s="100">
        <v>2132504</v>
      </c>
      <c r="O424" s="98" t="s">
        <v>1525</v>
      </c>
      <c r="P424" s="99" t="s">
        <v>2099</v>
      </c>
      <c r="Q424" s="100">
        <v>152002</v>
      </c>
      <c r="R424" s="46">
        <f t="shared" si="26"/>
        <v>359152</v>
      </c>
      <c r="S424" s="100">
        <v>26900</v>
      </c>
      <c r="T424" s="100">
        <v>332252</v>
      </c>
      <c r="V424" s="98" t="s">
        <v>1549</v>
      </c>
      <c r="W424" s="99" t="s">
        <v>2107</v>
      </c>
      <c r="X424" s="100">
        <v>481750</v>
      </c>
      <c r="Y424" s="100">
        <f t="shared" si="27"/>
        <v>8449295</v>
      </c>
      <c r="Z424" s="79"/>
      <c r="AA424" s="100">
        <v>8449295</v>
      </c>
    </row>
    <row r="425" spans="1:27" ht="15">
      <c r="A425" s="98" t="s">
        <v>1581</v>
      </c>
      <c r="B425" s="99" t="s">
        <v>2113</v>
      </c>
      <c r="C425" s="100">
        <v>110643</v>
      </c>
      <c r="D425" s="46">
        <f t="shared" si="24"/>
        <v>213162</v>
      </c>
      <c r="E425" s="100">
        <v>32500</v>
      </c>
      <c r="F425" s="100">
        <v>180662</v>
      </c>
      <c r="H425" s="98" t="s">
        <v>38</v>
      </c>
      <c r="I425" s="99" t="s">
        <v>2158</v>
      </c>
      <c r="J425" s="79"/>
      <c r="K425" s="46">
        <f t="shared" si="25"/>
        <v>3540077</v>
      </c>
      <c r="L425" s="100">
        <v>1848018</v>
      </c>
      <c r="M425" s="100">
        <v>1692059</v>
      </c>
      <c r="O425" s="98" t="s">
        <v>1528</v>
      </c>
      <c r="P425" s="99" t="s">
        <v>2100</v>
      </c>
      <c r="Q425" s="100">
        <v>6025848</v>
      </c>
      <c r="R425" s="46">
        <f t="shared" si="26"/>
        <v>1985580</v>
      </c>
      <c r="S425" s="100">
        <v>1136030</v>
      </c>
      <c r="T425" s="100">
        <v>849550</v>
      </c>
      <c r="V425" s="98" t="s">
        <v>1552</v>
      </c>
      <c r="W425" s="99" t="s">
        <v>2108</v>
      </c>
      <c r="X425" s="100">
        <v>1614500</v>
      </c>
      <c r="Y425" s="100">
        <f t="shared" si="27"/>
        <v>124350</v>
      </c>
      <c r="Z425" s="100">
        <v>16000</v>
      </c>
      <c r="AA425" s="100">
        <v>108350</v>
      </c>
    </row>
    <row r="426" spans="1:27" ht="15">
      <c r="A426" s="98" t="s">
        <v>1584</v>
      </c>
      <c r="B426" s="99" t="s">
        <v>2114</v>
      </c>
      <c r="C426" s="79"/>
      <c r="D426" s="46">
        <f t="shared" si="24"/>
        <v>331404</v>
      </c>
      <c r="E426" s="100">
        <v>264300</v>
      </c>
      <c r="F426" s="100">
        <v>67104</v>
      </c>
      <c r="H426" s="98" t="s">
        <v>41</v>
      </c>
      <c r="I426" s="99" t="s">
        <v>2159</v>
      </c>
      <c r="J426" s="79"/>
      <c r="K426" s="46">
        <f t="shared" si="25"/>
        <v>19900</v>
      </c>
      <c r="L426" s="79"/>
      <c r="M426" s="100">
        <v>19900</v>
      </c>
      <c r="O426" s="98" t="s">
        <v>1531</v>
      </c>
      <c r="P426" s="99" t="s">
        <v>2101</v>
      </c>
      <c r="Q426" s="100">
        <v>434900</v>
      </c>
      <c r="R426" s="46">
        <f t="shared" si="26"/>
        <v>1014011</v>
      </c>
      <c r="S426" s="100">
        <v>343040</v>
      </c>
      <c r="T426" s="100">
        <v>670971</v>
      </c>
      <c r="V426" s="98" t="s">
        <v>1555</v>
      </c>
      <c r="W426" s="99" t="s">
        <v>2329</v>
      </c>
      <c r="X426" s="100">
        <v>25000</v>
      </c>
      <c r="Y426" s="100">
        <f t="shared" si="27"/>
        <v>1137592</v>
      </c>
      <c r="Z426" s="79"/>
      <c r="AA426" s="100">
        <v>1137592</v>
      </c>
    </row>
    <row r="427" spans="1:27" ht="15">
      <c r="A427" s="98" t="s">
        <v>1587</v>
      </c>
      <c r="B427" s="99" t="s">
        <v>2115</v>
      </c>
      <c r="C427" s="79"/>
      <c r="D427" s="46">
        <f t="shared" si="24"/>
        <v>53260</v>
      </c>
      <c r="E427" s="79"/>
      <c r="F427" s="100">
        <v>53260</v>
      </c>
      <c r="H427" s="98" t="s">
        <v>43</v>
      </c>
      <c r="I427" s="99" t="s">
        <v>2160</v>
      </c>
      <c r="J427" s="100">
        <v>385450</v>
      </c>
      <c r="K427" s="46">
        <f t="shared" si="25"/>
        <v>158388</v>
      </c>
      <c r="L427" s="79"/>
      <c r="M427" s="100">
        <v>158388</v>
      </c>
      <c r="O427" s="98" t="s">
        <v>1534</v>
      </c>
      <c r="P427" s="99" t="s">
        <v>2102</v>
      </c>
      <c r="Q427" s="100">
        <v>14443337</v>
      </c>
      <c r="R427" s="46">
        <f t="shared" si="26"/>
        <v>14328913</v>
      </c>
      <c r="S427" s="100">
        <v>930320</v>
      </c>
      <c r="T427" s="100">
        <v>13398593</v>
      </c>
      <c r="V427" s="98" t="s">
        <v>1558</v>
      </c>
      <c r="W427" s="99" t="s">
        <v>2109</v>
      </c>
      <c r="X427" s="100">
        <v>4322845</v>
      </c>
      <c r="Y427" s="100">
        <f t="shared" si="27"/>
        <v>397147</v>
      </c>
      <c r="Z427" s="79"/>
      <c r="AA427" s="100">
        <v>397147</v>
      </c>
    </row>
    <row r="428" spans="1:27" ht="15">
      <c r="A428" s="98" t="s">
        <v>1590</v>
      </c>
      <c r="B428" s="99" t="s">
        <v>2116</v>
      </c>
      <c r="C428" s="100">
        <v>2422352</v>
      </c>
      <c r="D428" s="46">
        <f t="shared" si="24"/>
        <v>1250830</v>
      </c>
      <c r="E428" s="100">
        <v>160445</v>
      </c>
      <c r="F428" s="100">
        <v>1090385</v>
      </c>
      <c r="H428" s="98" t="s">
        <v>46</v>
      </c>
      <c r="I428" s="99" t="s">
        <v>2161</v>
      </c>
      <c r="J428" s="79"/>
      <c r="K428" s="46">
        <f t="shared" si="25"/>
        <v>253000</v>
      </c>
      <c r="L428" s="79"/>
      <c r="M428" s="100">
        <v>253000</v>
      </c>
      <c r="O428" s="98" t="s">
        <v>1537</v>
      </c>
      <c r="P428" s="99" t="s">
        <v>2103</v>
      </c>
      <c r="Q428" s="100">
        <v>16077204</v>
      </c>
      <c r="R428" s="46">
        <f t="shared" si="26"/>
        <v>7173150</v>
      </c>
      <c r="S428" s="100">
        <v>1442407</v>
      </c>
      <c r="T428" s="100">
        <v>5730743</v>
      </c>
      <c r="V428" s="98" t="s">
        <v>1561</v>
      </c>
      <c r="W428" s="99" t="s">
        <v>2041</v>
      </c>
      <c r="X428" s="100">
        <v>38545</v>
      </c>
      <c r="Y428" s="100">
        <f t="shared" si="27"/>
        <v>367628</v>
      </c>
      <c r="Z428" s="79"/>
      <c r="AA428" s="100">
        <v>367628</v>
      </c>
    </row>
    <row r="429" spans="1:27" ht="15">
      <c r="A429" s="98" t="s">
        <v>1593</v>
      </c>
      <c r="B429" s="99" t="s">
        <v>2117</v>
      </c>
      <c r="C429" s="100">
        <v>2785392</v>
      </c>
      <c r="D429" s="46">
        <f t="shared" si="24"/>
        <v>123107</v>
      </c>
      <c r="E429" s="100">
        <v>11000</v>
      </c>
      <c r="F429" s="100">
        <v>112107</v>
      </c>
      <c r="H429" s="98" t="s">
        <v>53</v>
      </c>
      <c r="I429" s="99" t="s">
        <v>2162</v>
      </c>
      <c r="J429" s="100">
        <v>31000</v>
      </c>
      <c r="K429" s="46">
        <f t="shared" si="25"/>
        <v>520713</v>
      </c>
      <c r="L429" s="100">
        <v>403000</v>
      </c>
      <c r="M429" s="100">
        <v>117713</v>
      </c>
      <c r="O429" s="98" t="s">
        <v>1540</v>
      </c>
      <c r="P429" s="99" t="s">
        <v>2104</v>
      </c>
      <c r="Q429" s="79"/>
      <c r="R429" s="46">
        <f t="shared" si="26"/>
        <v>497232</v>
      </c>
      <c r="S429" s="79"/>
      <c r="T429" s="100">
        <v>497232</v>
      </c>
      <c r="V429" s="98" t="s">
        <v>1563</v>
      </c>
      <c r="W429" s="99" t="s">
        <v>2110</v>
      </c>
      <c r="X429" s="100">
        <v>22659</v>
      </c>
      <c r="Y429" s="100">
        <f t="shared" si="27"/>
        <v>44000</v>
      </c>
      <c r="Z429" s="79"/>
      <c r="AA429" s="100">
        <v>44000</v>
      </c>
    </row>
    <row r="430" spans="1:27" ht="15">
      <c r="A430" s="98" t="s">
        <v>1596</v>
      </c>
      <c r="B430" s="99" t="s">
        <v>2220</v>
      </c>
      <c r="C430" s="79"/>
      <c r="D430" s="46">
        <f t="shared" si="24"/>
        <v>136243</v>
      </c>
      <c r="E430" s="100">
        <v>1814</v>
      </c>
      <c r="F430" s="100">
        <v>134429</v>
      </c>
      <c r="H430" s="98" t="s">
        <v>56</v>
      </c>
      <c r="I430" s="99" t="s">
        <v>2222</v>
      </c>
      <c r="J430" s="79"/>
      <c r="K430" s="46">
        <f t="shared" si="25"/>
        <v>11675</v>
      </c>
      <c r="L430" s="79"/>
      <c r="M430" s="100">
        <v>11675</v>
      </c>
      <c r="O430" s="98" t="s">
        <v>1543</v>
      </c>
      <c r="P430" s="99" t="s">
        <v>2105</v>
      </c>
      <c r="Q430" s="100">
        <v>95993462</v>
      </c>
      <c r="R430" s="46">
        <f t="shared" si="26"/>
        <v>13819972</v>
      </c>
      <c r="S430" s="100">
        <v>6706592</v>
      </c>
      <c r="T430" s="100">
        <v>7113380</v>
      </c>
      <c r="V430" s="98" t="s">
        <v>1569</v>
      </c>
      <c r="W430" s="99" t="s">
        <v>2111</v>
      </c>
      <c r="X430" s="100">
        <v>2676277</v>
      </c>
      <c r="Y430" s="100">
        <f t="shared" si="27"/>
        <v>815684</v>
      </c>
      <c r="Z430" s="79"/>
      <c r="AA430" s="100">
        <v>815684</v>
      </c>
    </row>
    <row r="431" spans="1:27" ht="15">
      <c r="A431" s="98" t="s">
        <v>1599</v>
      </c>
      <c r="B431" s="99" t="s">
        <v>2118</v>
      </c>
      <c r="C431" s="100">
        <v>4955391</v>
      </c>
      <c r="D431" s="46">
        <f t="shared" si="24"/>
        <v>1526680</v>
      </c>
      <c r="E431" s="79"/>
      <c r="F431" s="100">
        <v>1526680</v>
      </c>
      <c r="H431" s="98" t="s">
        <v>59</v>
      </c>
      <c r="I431" s="99" t="s">
        <v>2163</v>
      </c>
      <c r="J431" s="100">
        <v>4500</v>
      </c>
      <c r="K431" s="46">
        <f t="shared" si="25"/>
        <v>22275</v>
      </c>
      <c r="L431" s="79"/>
      <c r="M431" s="100">
        <v>22275</v>
      </c>
      <c r="O431" s="98" t="s">
        <v>1546</v>
      </c>
      <c r="P431" s="99" t="s">
        <v>2106</v>
      </c>
      <c r="Q431" s="100">
        <v>7940124</v>
      </c>
      <c r="R431" s="46">
        <f t="shared" si="26"/>
        <v>2641235</v>
      </c>
      <c r="S431" s="100">
        <v>1062806</v>
      </c>
      <c r="T431" s="100">
        <v>1578429</v>
      </c>
      <c r="V431" s="98" t="s">
        <v>1572</v>
      </c>
      <c r="W431" s="99" t="s">
        <v>2112</v>
      </c>
      <c r="X431" s="100">
        <v>216250</v>
      </c>
      <c r="Y431" s="100">
        <f t="shared" si="27"/>
        <v>2907800</v>
      </c>
      <c r="Z431" s="100">
        <v>64887</v>
      </c>
      <c r="AA431" s="100">
        <v>2842913</v>
      </c>
    </row>
    <row r="432" spans="1:27" ht="15">
      <c r="A432" s="98" t="s">
        <v>1603</v>
      </c>
      <c r="B432" s="99" t="s">
        <v>2119</v>
      </c>
      <c r="C432" s="79"/>
      <c r="D432" s="46">
        <f t="shared" si="24"/>
        <v>238311</v>
      </c>
      <c r="E432" s="100">
        <v>68600</v>
      </c>
      <c r="F432" s="100">
        <v>169711</v>
      </c>
      <c r="H432" s="98" t="s">
        <v>62</v>
      </c>
      <c r="I432" s="99" t="s">
        <v>2164</v>
      </c>
      <c r="J432" s="100">
        <v>25000</v>
      </c>
      <c r="K432" s="46">
        <f t="shared" si="25"/>
        <v>113811</v>
      </c>
      <c r="L432" s="100">
        <v>68494</v>
      </c>
      <c r="M432" s="100">
        <v>45317</v>
      </c>
      <c r="O432" s="98" t="s">
        <v>1549</v>
      </c>
      <c r="P432" s="99" t="s">
        <v>2107</v>
      </c>
      <c r="Q432" s="100">
        <v>14392112</v>
      </c>
      <c r="R432" s="46">
        <f t="shared" si="26"/>
        <v>10288925</v>
      </c>
      <c r="S432" s="100">
        <v>433850</v>
      </c>
      <c r="T432" s="100">
        <v>9855075</v>
      </c>
      <c r="V432" s="98" t="s">
        <v>1575</v>
      </c>
      <c r="W432" s="99" t="s">
        <v>1120</v>
      </c>
      <c r="X432" s="79"/>
      <c r="Y432" s="100">
        <f t="shared" si="27"/>
        <v>2074597</v>
      </c>
      <c r="Z432" s="79"/>
      <c r="AA432" s="100">
        <v>2074597</v>
      </c>
    </row>
    <row r="433" spans="1:27" ht="15">
      <c r="A433" s="98" t="s">
        <v>1606</v>
      </c>
      <c r="B433" s="99" t="s">
        <v>2120</v>
      </c>
      <c r="C433" s="79"/>
      <c r="D433" s="46">
        <f t="shared" si="24"/>
        <v>3414886</v>
      </c>
      <c r="E433" s="100">
        <v>1773889</v>
      </c>
      <c r="F433" s="100">
        <v>1640997</v>
      </c>
      <c r="H433" s="98" t="s">
        <v>65</v>
      </c>
      <c r="I433" s="99" t="s">
        <v>2165</v>
      </c>
      <c r="J433" s="79"/>
      <c r="K433" s="46">
        <f t="shared" si="25"/>
        <v>1001</v>
      </c>
      <c r="L433" s="79"/>
      <c r="M433" s="100">
        <v>1001</v>
      </c>
      <c r="O433" s="98" t="s">
        <v>1552</v>
      </c>
      <c r="P433" s="99" t="s">
        <v>2108</v>
      </c>
      <c r="Q433" s="100">
        <v>45826136</v>
      </c>
      <c r="R433" s="46">
        <f t="shared" si="26"/>
        <v>24022091</v>
      </c>
      <c r="S433" s="100">
        <v>3194259</v>
      </c>
      <c r="T433" s="100">
        <v>20827832</v>
      </c>
      <c r="V433" s="98" t="s">
        <v>1578</v>
      </c>
      <c r="W433" s="99" t="s">
        <v>2320</v>
      </c>
      <c r="X433" s="79"/>
      <c r="Y433" s="100">
        <f t="shared" si="27"/>
        <v>992065</v>
      </c>
      <c r="Z433" s="79"/>
      <c r="AA433" s="100">
        <v>992065</v>
      </c>
    </row>
    <row r="434" spans="1:27" ht="15">
      <c r="A434" s="98" t="s">
        <v>1609</v>
      </c>
      <c r="B434" s="99" t="s">
        <v>2331</v>
      </c>
      <c r="C434" s="79"/>
      <c r="D434" s="46">
        <f t="shared" si="24"/>
        <v>115393</v>
      </c>
      <c r="E434" s="79"/>
      <c r="F434" s="100">
        <v>115393</v>
      </c>
      <c r="H434" s="98" t="s">
        <v>68</v>
      </c>
      <c r="I434" s="99" t="s">
        <v>2166</v>
      </c>
      <c r="J434" s="79"/>
      <c r="K434" s="46">
        <f t="shared" si="25"/>
        <v>26481</v>
      </c>
      <c r="L434" s="79"/>
      <c r="M434" s="100">
        <v>26481</v>
      </c>
      <c r="O434" s="98" t="s">
        <v>1555</v>
      </c>
      <c r="P434" s="99" t="s">
        <v>2329</v>
      </c>
      <c r="Q434" s="100">
        <v>9964459</v>
      </c>
      <c r="R434" s="46">
        <f t="shared" si="26"/>
        <v>12861832</v>
      </c>
      <c r="S434" s="100">
        <v>113752</v>
      </c>
      <c r="T434" s="100">
        <v>12748080</v>
      </c>
      <c r="V434" s="98" t="s">
        <v>1581</v>
      </c>
      <c r="W434" s="99" t="s">
        <v>2113</v>
      </c>
      <c r="X434" s="100">
        <v>72890</v>
      </c>
      <c r="Y434" s="100">
        <f t="shared" si="27"/>
        <v>280612</v>
      </c>
      <c r="Z434" s="100">
        <v>32400</v>
      </c>
      <c r="AA434" s="100">
        <v>248212</v>
      </c>
    </row>
    <row r="435" spans="1:27" ht="15">
      <c r="A435" s="98" t="s">
        <v>1612</v>
      </c>
      <c r="B435" s="99" t="s">
        <v>2314</v>
      </c>
      <c r="C435" s="79"/>
      <c r="D435" s="46">
        <f t="shared" si="24"/>
        <v>1632192</v>
      </c>
      <c r="E435" s="100">
        <v>932224</v>
      </c>
      <c r="F435" s="100">
        <v>699968</v>
      </c>
      <c r="H435" s="98" t="s">
        <v>71</v>
      </c>
      <c r="I435" s="99" t="s">
        <v>2167</v>
      </c>
      <c r="J435" s="100">
        <v>520000</v>
      </c>
      <c r="K435" s="46">
        <f t="shared" si="25"/>
        <v>9917</v>
      </c>
      <c r="L435" s="79"/>
      <c r="M435" s="100">
        <v>9917</v>
      </c>
      <c r="O435" s="98" t="s">
        <v>1558</v>
      </c>
      <c r="P435" s="99" t="s">
        <v>2109</v>
      </c>
      <c r="Q435" s="100">
        <v>9360070</v>
      </c>
      <c r="R435" s="46">
        <f t="shared" si="26"/>
        <v>1884421</v>
      </c>
      <c r="S435" s="100">
        <v>519651</v>
      </c>
      <c r="T435" s="100">
        <v>1364770</v>
      </c>
      <c r="V435" s="98" t="s">
        <v>1584</v>
      </c>
      <c r="W435" s="99" t="s">
        <v>2114</v>
      </c>
      <c r="X435" s="100">
        <v>345000</v>
      </c>
      <c r="Y435" s="100">
        <f t="shared" si="27"/>
        <v>790010</v>
      </c>
      <c r="Z435" s="100">
        <v>6001</v>
      </c>
      <c r="AA435" s="100">
        <v>784009</v>
      </c>
    </row>
    <row r="436" spans="1:27" ht="15">
      <c r="A436" s="98" t="s">
        <v>1615</v>
      </c>
      <c r="B436" s="99" t="s">
        <v>2121</v>
      </c>
      <c r="C436" s="100">
        <v>344650</v>
      </c>
      <c r="D436" s="46">
        <f t="shared" si="24"/>
        <v>112236</v>
      </c>
      <c r="E436" s="100">
        <v>20700</v>
      </c>
      <c r="F436" s="100">
        <v>91536</v>
      </c>
      <c r="H436" s="98" t="s">
        <v>74</v>
      </c>
      <c r="I436" s="99" t="s">
        <v>2168</v>
      </c>
      <c r="J436" s="100">
        <v>6256</v>
      </c>
      <c r="K436" s="46">
        <f t="shared" si="25"/>
        <v>15651</v>
      </c>
      <c r="L436" s="79"/>
      <c r="M436" s="100">
        <v>15651</v>
      </c>
      <c r="O436" s="98" t="s">
        <v>1561</v>
      </c>
      <c r="P436" s="99" t="s">
        <v>2041</v>
      </c>
      <c r="Q436" s="100">
        <v>1580652</v>
      </c>
      <c r="R436" s="46">
        <f t="shared" si="26"/>
        <v>4872298</v>
      </c>
      <c r="S436" s="100">
        <v>139491</v>
      </c>
      <c r="T436" s="100">
        <v>4732807</v>
      </c>
      <c r="V436" s="98" t="s">
        <v>1587</v>
      </c>
      <c r="W436" s="99" t="s">
        <v>2115</v>
      </c>
      <c r="X436" s="100">
        <v>1347180</v>
      </c>
      <c r="Y436" s="100">
        <f t="shared" si="27"/>
        <v>204609</v>
      </c>
      <c r="Z436" s="100">
        <v>10534</v>
      </c>
      <c r="AA436" s="100">
        <v>194075</v>
      </c>
    </row>
    <row r="437" spans="1:27" ht="15">
      <c r="A437" s="98" t="s">
        <v>1618</v>
      </c>
      <c r="B437" s="99" t="s">
        <v>2122</v>
      </c>
      <c r="C437" s="79"/>
      <c r="D437" s="46">
        <f t="shared" si="24"/>
        <v>269441</v>
      </c>
      <c r="E437" s="100">
        <v>30000</v>
      </c>
      <c r="F437" s="100">
        <v>239441</v>
      </c>
      <c r="H437" s="98" t="s">
        <v>77</v>
      </c>
      <c r="I437" s="99" t="s">
        <v>2169</v>
      </c>
      <c r="J437" s="100">
        <v>12000</v>
      </c>
      <c r="K437" s="46">
        <f t="shared" si="25"/>
        <v>121980</v>
      </c>
      <c r="L437" s="79"/>
      <c r="M437" s="100">
        <v>121980</v>
      </c>
      <c r="O437" s="98" t="s">
        <v>1563</v>
      </c>
      <c r="P437" s="99" t="s">
        <v>2110</v>
      </c>
      <c r="Q437" s="100">
        <v>120860</v>
      </c>
      <c r="R437" s="46">
        <f t="shared" si="26"/>
        <v>661316</v>
      </c>
      <c r="S437" s="100">
        <v>89920</v>
      </c>
      <c r="T437" s="100">
        <v>571396</v>
      </c>
      <c r="V437" s="98" t="s">
        <v>1590</v>
      </c>
      <c r="W437" s="99" t="s">
        <v>2116</v>
      </c>
      <c r="X437" s="100">
        <v>227746</v>
      </c>
      <c r="Y437" s="100">
        <f t="shared" si="27"/>
        <v>11317867</v>
      </c>
      <c r="Z437" s="100">
        <v>10000</v>
      </c>
      <c r="AA437" s="100">
        <v>11307867</v>
      </c>
    </row>
    <row r="438" spans="1:27" ht="15">
      <c r="A438" s="98" t="s">
        <v>1621</v>
      </c>
      <c r="B438" s="99" t="s">
        <v>2123</v>
      </c>
      <c r="C438" s="79"/>
      <c r="D438" s="46">
        <f t="shared" si="24"/>
        <v>2298071</v>
      </c>
      <c r="E438" s="100">
        <v>1600600</v>
      </c>
      <c r="F438" s="100">
        <v>697471</v>
      </c>
      <c r="H438" s="98" t="s">
        <v>80</v>
      </c>
      <c r="I438" s="99" t="s">
        <v>2170</v>
      </c>
      <c r="J438" s="79"/>
      <c r="K438" s="46">
        <f t="shared" si="25"/>
        <v>11548</v>
      </c>
      <c r="L438" s="79"/>
      <c r="M438" s="100">
        <v>11548</v>
      </c>
      <c r="O438" s="98" t="s">
        <v>1566</v>
      </c>
      <c r="P438" s="99" t="s">
        <v>2330</v>
      </c>
      <c r="Q438" s="100">
        <v>389250</v>
      </c>
      <c r="R438" s="46">
        <f t="shared" si="26"/>
        <v>601875</v>
      </c>
      <c r="S438" s="100">
        <v>72500</v>
      </c>
      <c r="T438" s="100">
        <v>529375</v>
      </c>
      <c r="V438" s="98" t="s">
        <v>1593</v>
      </c>
      <c r="W438" s="99" t="s">
        <v>2117</v>
      </c>
      <c r="X438" s="79"/>
      <c r="Y438" s="100">
        <f t="shared" si="27"/>
        <v>456770</v>
      </c>
      <c r="Z438" s="100">
        <v>280550</v>
      </c>
      <c r="AA438" s="100">
        <v>176220</v>
      </c>
    </row>
    <row r="439" spans="1:27" ht="15">
      <c r="A439" s="98" t="s">
        <v>1624</v>
      </c>
      <c r="B439" s="99" t="s">
        <v>2262</v>
      </c>
      <c r="C439" s="79"/>
      <c r="D439" s="46">
        <f t="shared" si="24"/>
        <v>1591815</v>
      </c>
      <c r="E439" s="100">
        <v>8700</v>
      </c>
      <c r="F439" s="100">
        <v>1583115</v>
      </c>
      <c r="H439" s="98" t="s">
        <v>83</v>
      </c>
      <c r="I439" s="99" t="s">
        <v>2171</v>
      </c>
      <c r="J439" s="79"/>
      <c r="K439" s="46">
        <f t="shared" si="25"/>
        <v>1523529</v>
      </c>
      <c r="L439" s="79"/>
      <c r="M439" s="100">
        <v>1523529</v>
      </c>
      <c r="O439" s="98" t="s">
        <v>1569</v>
      </c>
      <c r="P439" s="99" t="s">
        <v>2111</v>
      </c>
      <c r="Q439" s="100">
        <v>741935</v>
      </c>
      <c r="R439" s="46">
        <f t="shared" si="26"/>
        <v>1827188</v>
      </c>
      <c r="S439" s="100">
        <v>227500</v>
      </c>
      <c r="T439" s="100">
        <v>1599688</v>
      </c>
      <c r="V439" s="98" t="s">
        <v>1596</v>
      </c>
      <c r="W439" s="99" t="s">
        <v>2220</v>
      </c>
      <c r="X439" s="100">
        <v>210</v>
      </c>
      <c r="Y439" s="100">
        <f t="shared" si="27"/>
        <v>6500</v>
      </c>
      <c r="Z439" s="79"/>
      <c r="AA439" s="100">
        <v>6500</v>
      </c>
    </row>
    <row r="440" spans="1:27" ht="15">
      <c r="A440" s="98" t="s">
        <v>1627</v>
      </c>
      <c r="B440" s="99" t="s">
        <v>2124</v>
      </c>
      <c r="C440" s="100">
        <v>5800</v>
      </c>
      <c r="D440" s="46">
        <f t="shared" si="24"/>
        <v>541133</v>
      </c>
      <c r="E440" s="100">
        <v>209500</v>
      </c>
      <c r="F440" s="100">
        <v>331633</v>
      </c>
      <c r="H440" s="98" t="s">
        <v>86</v>
      </c>
      <c r="I440" s="99" t="s">
        <v>2172</v>
      </c>
      <c r="J440" s="100">
        <v>10500</v>
      </c>
      <c r="K440" s="46">
        <f t="shared" si="25"/>
        <v>143310</v>
      </c>
      <c r="L440" s="100">
        <v>37544</v>
      </c>
      <c r="M440" s="100">
        <v>105766</v>
      </c>
      <c r="O440" s="98" t="s">
        <v>1572</v>
      </c>
      <c r="P440" s="99" t="s">
        <v>2112</v>
      </c>
      <c r="Q440" s="100">
        <v>7148467</v>
      </c>
      <c r="R440" s="46">
        <f t="shared" si="26"/>
        <v>8921547</v>
      </c>
      <c r="S440" s="100">
        <v>3290935</v>
      </c>
      <c r="T440" s="100">
        <v>5630612</v>
      </c>
      <c r="V440" s="98" t="s">
        <v>1599</v>
      </c>
      <c r="W440" s="99" t="s">
        <v>2118</v>
      </c>
      <c r="X440" s="100">
        <v>1324205</v>
      </c>
      <c r="Y440" s="100">
        <f t="shared" si="27"/>
        <v>1700121</v>
      </c>
      <c r="Z440" s="100">
        <v>256100</v>
      </c>
      <c r="AA440" s="100">
        <v>1444021</v>
      </c>
    </row>
    <row r="441" spans="1:27" ht="15">
      <c r="A441" s="98" t="s">
        <v>1630</v>
      </c>
      <c r="B441" s="99" t="s">
        <v>2332</v>
      </c>
      <c r="C441" s="79"/>
      <c r="D441" s="46">
        <f t="shared" si="24"/>
        <v>41599</v>
      </c>
      <c r="E441" s="79"/>
      <c r="F441" s="100">
        <v>41599</v>
      </c>
      <c r="H441" s="98" t="s">
        <v>89</v>
      </c>
      <c r="I441" s="99" t="s">
        <v>2173</v>
      </c>
      <c r="J441" s="79"/>
      <c r="K441" s="46">
        <f t="shared" si="25"/>
        <v>99000</v>
      </c>
      <c r="L441" s="79"/>
      <c r="M441" s="100">
        <v>99000</v>
      </c>
      <c r="O441" s="98" t="s">
        <v>1575</v>
      </c>
      <c r="P441" s="99" t="s">
        <v>1120</v>
      </c>
      <c r="Q441" s="100">
        <v>1338763</v>
      </c>
      <c r="R441" s="46">
        <f t="shared" si="26"/>
        <v>4898741</v>
      </c>
      <c r="S441" s="100">
        <v>12900</v>
      </c>
      <c r="T441" s="100">
        <v>4885841</v>
      </c>
      <c r="V441" s="98" t="s">
        <v>1603</v>
      </c>
      <c r="W441" s="99" t="s">
        <v>2119</v>
      </c>
      <c r="X441" s="100">
        <v>321500</v>
      </c>
      <c r="Y441" s="100">
        <f t="shared" si="27"/>
        <v>115520</v>
      </c>
      <c r="Z441" s="79"/>
      <c r="AA441" s="100">
        <v>115520</v>
      </c>
    </row>
    <row r="442" spans="1:27" ht="15">
      <c r="A442" s="98" t="s">
        <v>1633</v>
      </c>
      <c r="B442" s="99" t="s">
        <v>2125</v>
      </c>
      <c r="C442" s="79"/>
      <c r="D442" s="46">
        <f t="shared" si="24"/>
        <v>350849</v>
      </c>
      <c r="E442" s="100">
        <v>33100</v>
      </c>
      <c r="F442" s="100">
        <v>317749</v>
      </c>
      <c r="H442" s="98" t="s">
        <v>92</v>
      </c>
      <c r="I442" s="99" t="s">
        <v>2174</v>
      </c>
      <c r="J442" s="100">
        <v>50960</v>
      </c>
      <c r="K442" s="46">
        <f t="shared" si="25"/>
        <v>67451</v>
      </c>
      <c r="L442" s="100">
        <v>58000</v>
      </c>
      <c r="M442" s="100">
        <v>9451</v>
      </c>
      <c r="O442" s="98" t="s">
        <v>1578</v>
      </c>
      <c r="P442" s="99" t="s">
        <v>2320</v>
      </c>
      <c r="Q442" s="100">
        <v>408000</v>
      </c>
      <c r="R442" s="46">
        <f t="shared" si="26"/>
        <v>2158064</v>
      </c>
      <c r="S442" s="100">
        <v>73500</v>
      </c>
      <c r="T442" s="100">
        <v>2084564</v>
      </c>
      <c r="V442" s="98" t="s">
        <v>1606</v>
      </c>
      <c r="W442" s="99" t="s">
        <v>2120</v>
      </c>
      <c r="X442" s="100">
        <v>208750</v>
      </c>
      <c r="Y442" s="100">
        <f t="shared" si="27"/>
        <v>37373140</v>
      </c>
      <c r="Z442" s="100">
        <v>200500</v>
      </c>
      <c r="AA442" s="100">
        <v>37172640</v>
      </c>
    </row>
    <row r="443" spans="1:27" ht="15">
      <c r="A443" s="98" t="s">
        <v>1636</v>
      </c>
      <c r="B443" s="99" t="s">
        <v>2126</v>
      </c>
      <c r="C443" s="100">
        <v>231000</v>
      </c>
      <c r="D443" s="46">
        <f t="shared" si="24"/>
        <v>430883</v>
      </c>
      <c r="E443" s="100">
        <v>31500</v>
      </c>
      <c r="F443" s="100">
        <v>399383</v>
      </c>
      <c r="H443" s="98" t="s">
        <v>95</v>
      </c>
      <c r="I443" s="99" t="s">
        <v>2175</v>
      </c>
      <c r="J443" s="79"/>
      <c r="K443" s="46">
        <f t="shared" si="25"/>
        <v>8592</v>
      </c>
      <c r="L443" s="79"/>
      <c r="M443" s="100">
        <v>8592</v>
      </c>
      <c r="O443" s="98" t="s">
        <v>1581</v>
      </c>
      <c r="P443" s="99" t="s">
        <v>2113</v>
      </c>
      <c r="Q443" s="100">
        <v>2372189</v>
      </c>
      <c r="R443" s="46">
        <f t="shared" si="26"/>
        <v>2463996</v>
      </c>
      <c r="S443" s="100">
        <v>406568</v>
      </c>
      <c r="T443" s="100">
        <v>2057428</v>
      </c>
      <c r="V443" s="98" t="s">
        <v>1609</v>
      </c>
      <c r="W443" s="99" t="s">
        <v>2331</v>
      </c>
      <c r="X443" s="79"/>
      <c r="Y443" s="100">
        <f t="shared" si="27"/>
        <v>109000</v>
      </c>
      <c r="Z443" s="79"/>
      <c r="AA443" s="100">
        <v>109000</v>
      </c>
    </row>
    <row r="444" spans="1:27" ht="15">
      <c r="A444" s="98" t="s">
        <v>1639</v>
      </c>
      <c r="B444" s="99" t="s">
        <v>2127</v>
      </c>
      <c r="C444" s="79"/>
      <c r="D444" s="46">
        <f t="shared" si="24"/>
        <v>258472</v>
      </c>
      <c r="E444" s="100">
        <v>72500</v>
      </c>
      <c r="F444" s="100">
        <v>185972</v>
      </c>
      <c r="H444" s="98" t="s">
        <v>98</v>
      </c>
      <c r="I444" s="99" t="s">
        <v>2176</v>
      </c>
      <c r="J444" s="79"/>
      <c r="K444" s="46">
        <f t="shared" si="25"/>
        <v>20000</v>
      </c>
      <c r="L444" s="79"/>
      <c r="M444" s="100">
        <v>20000</v>
      </c>
      <c r="O444" s="98" t="s">
        <v>1584</v>
      </c>
      <c r="P444" s="99" t="s">
        <v>2114</v>
      </c>
      <c r="Q444" s="100">
        <v>3599599</v>
      </c>
      <c r="R444" s="46">
        <f t="shared" si="26"/>
        <v>2586713</v>
      </c>
      <c r="S444" s="100">
        <v>1712044</v>
      </c>
      <c r="T444" s="100">
        <v>874669</v>
      </c>
      <c r="V444" s="98" t="s">
        <v>1612</v>
      </c>
      <c r="W444" s="99" t="s">
        <v>2314</v>
      </c>
      <c r="X444" s="100">
        <v>1657500</v>
      </c>
      <c r="Y444" s="100">
        <f t="shared" si="27"/>
        <v>1279642</v>
      </c>
      <c r="Z444" s="79"/>
      <c r="AA444" s="100">
        <v>1279642</v>
      </c>
    </row>
    <row r="445" spans="1:27" ht="15">
      <c r="A445" s="98" t="s">
        <v>1642</v>
      </c>
      <c r="B445" s="99" t="s">
        <v>2128</v>
      </c>
      <c r="C445" s="100">
        <v>1</v>
      </c>
      <c r="D445" s="46">
        <f t="shared" si="24"/>
        <v>2210957</v>
      </c>
      <c r="E445" s="100">
        <v>396250</v>
      </c>
      <c r="F445" s="100">
        <v>1814707</v>
      </c>
      <c r="H445" s="98" t="s">
        <v>101</v>
      </c>
      <c r="I445" s="99" t="s">
        <v>2263</v>
      </c>
      <c r="J445" s="79"/>
      <c r="K445" s="46">
        <f t="shared" si="25"/>
        <v>2319354</v>
      </c>
      <c r="L445" s="100">
        <v>217000</v>
      </c>
      <c r="M445" s="100">
        <v>2102354</v>
      </c>
      <c r="O445" s="98" t="s">
        <v>1587</v>
      </c>
      <c r="P445" s="99" t="s">
        <v>2115</v>
      </c>
      <c r="Q445" s="79"/>
      <c r="R445" s="46">
        <f t="shared" si="26"/>
        <v>679771</v>
      </c>
      <c r="S445" s="79"/>
      <c r="T445" s="100">
        <v>679771</v>
      </c>
      <c r="V445" s="98" t="s">
        <v>1615</v>
      </c>
      <c r="W445" s="99" t="s">
        <v>2121</v>
      </c>
      <c r="X445" s="100">
        <v>308050</v>
      </c>
      <c r="Y445" s="100">
        <f t="shared" si="27"/>
        <v>24666782</v>
      </c>
      <c r="Z445" s="100">
        <v>14536710</v>
      </c>
      <c r="AA445" s="100">
        <v>10130072</v>
      </c>
    </row>
    <row r="446" spans="1:27" ht="15">
      <c r="A446" s="98" t="s">
        <v>1645</v>
      </c>
      <c r="B446" s="99" t="s">
        <v>2129</v>
      </c>
      <c r="C446" s="79"/>
      <c r="D446" s="46">
        <f t="shared" si="24"/>
        <v>1046793</v>
      </c>
      <c r="E446" s="100">
        <v>212597</v>
      </c>
      <c r="F446" s="100">
        <v>834196</v>
      </c>
      <c r="H446" s="98" t="s">
        <v>107</v>
      </c>
      <c r="I446" s="99" t="s">
        <v>2178</v>
      </c>
      <c r="J446" s="100">
        <v>4000</v>
      </c>
      <c r="K446" s="46">
        <f t="shared" si="25"/>
        <v>338200</v>
      </c>
      <c r="L446" s="79"/>
      <c r="M446" s="100">
        <v>338200</v>
      </c>
      <c r="O446" s="98" t="s">
        <v>1590</v>
      </c>
      <c r="P446" s="99" t="s">
        <v>2116</v>
      </c>
      <c r="Q446" s="100">
        <v>27881765</v>
      </c>
      <c r="R446" s="46">
        <f t="shared" si="26"/>
        <v>12669535</v>
      </c>
      <c r="S446" s="100">
        <v>1243290</v>
      </c>
      <c r="T446" s="100">
        <v>11426245</v>
      </c>
      <c r="V446" s="98" t="s">
        <v>1618</v>
      </c>
      <c r="W446" s="99" t="s">
        <v>2122</v>
      </c>
      <c r="X446" s="100">
        <v>10000</v>
      </c>
      <c r="Y446" s="100">
        <f t="shared" si="27"/>
        <v>5839495</v>
      </c>
      <c r="Z446" s="100">
        <v>5042000</v>
      </c>
      <c r="AA446" s="100">
        <v>797495</v>
      </c>
    </row>
    <row r="447" spans="1:27" ht="15">
      <c r="A447" s="98" t="s">
        <v>1648</v>
      </c>
      <c r="B447" s="99" t="s">
        <v>2130</v>
      </c>
      <c r="C447" s="100">
        <v>0</v>
      </c>
      <c r="D447" s="46">
        <f t="shared" si="24"/>
        <v>222903</v>
      </c>
      <c r="E447" s="100">
        <v>40500</v>
      </c>
      <c r="F447" s="100">
        <v>182403</v>
      </c>
      <c r="H447" s="98" t="s">
        <v>110</v>
      </c>
      <c r="I447" s="99" t="s">
        <v>2179</v>
      </c>
      <c r="J447" s="100">
        <v>3800</v>
      </c>
      <c r="K447" s="46">
        <f t="shared" si="25"/>
        <v>102529</v>
      </c>
      <c r="L447" s="100">
        <v>93000</v>
      </c>
      <c r="M447" s="100">
        <v>9529</v>
      </c>
      <c r="O447" s="98" t="s">
        <v>1593</v>
      </c>
      <c r="P447" s="99" t="s">
        <v>2117</v>
      </c>
      <c r="Q447" s="100">
        <v>6413164</v>
      </c>
      <c r="R447" s="46">
        <f t="shared" si="26"/>
        <v>2589187</v>
      </c>
      <c r="S447" s="100">
        <v>1441500</v>
      </c>
      <c r="T447" s="100">
        <v>1147687</v>
      </c>
      <c r="V447" s="98" t="s">
        <v>1621</v>
      </c>
      <c r="W447" s="99" t="s">
        <v>2123</v>
      </c>
      <c r="X447" s="100">
        <v>612500</v>
      </c>
      <c r="Y447" s="100">
        <f t="shared" si="27"/>
        <v>11250227</v>
      </c>
      <c r="Z447" s="100">
        <v>124000</v>
      </c>
      <c r="AA447" s="100">
        <v>11126227</v>
      </c>
    </row>
    <row r="448" spans="1:27" ht="15">
      <c r="A448" s="98" t="s">
        <v>1651</v>
      </c>
      <c r="B448" s="99" t="s">
        <v>2131</v>
      </c>
      <c r="C448" s="100">
        <v>537300</v>
      </c>
      <c r="D448" s="46">
        <f t="shared" si="24"/>
        <v>43800</v>
      </c>
      <c r="E448" s="79"/>
      <c r="F448" s="100">
        <v>43800</v>
      </c>
      <c r="H448" s="98" t="s">
        <v>113</v>
      </c>
      <c r="I448" s="99" t="s">
        <v>2180</v>
      </c>
      <c r="J448" s="100">
        <v>1595500</v>
      </c>
      <c r="K448" s="46">
        <f t="shared" si="25"/>
        <v>95701</v>
      </c>
      <c r="L448" s="79"/>
      <c r="M448" s="100">
        <v>95701</v>
      </c>
      <c r="O448" s="98" t="s">
        <v>1596</v>
      </c>
      <c r="P448" s="99" t="s">
        <v>2220</v>
      </c>
      <c r="Q448" s="100">
        <v>744410</v>
      </c>
      <c r="R448" s="46">
        <f t="shared" si="26"/>
        <v>6613733</v>
      </c>
      <c r="S448" s="100">
        <v>2136272</v>
      </c>
      <c r="T448" s="100">
        <v>4477461</v>
      </c>
      <c r="V448" s="98" t="s">
        <v>1624</v>
      </c>
      <c r="W448" s="99" t="s">
        <v>2262</v>
      </c>
      <c r="X448" s="100">
        <v>977801</v>
      </c>
      <c r="Y448" s="100">
        <f t="shared" si="27"/>
        <v>15857580</v>
      </c>
      <c r="Z448" s="100">
        <v>70000</v>
      </c>
      <c r="AA448" s="100">
        <v>15787580</v>
      </c>
    </row>
    <row r="449" spans="1:27" ht="15">
      <c r="A449" s="98" t="s">
        <v>1654</v>
      </c>
      <c r="B449" s="99" t="s">
        <v>2132</v>
      </c>
      <c r="C449" s="79"/>
      <c r="D449" s="46">
        <f t="shared" si="24"/>
        <v>10986</v>
      </c>
      <c r="E449" s="79"/>
      <c r="F449" s="100">
        <v>10986</v>
      </c>
      <c r="H449" s="98" t="s">
        <v>127</v>
      </c>
      <c r="I449" s="99" t="s">
        <v>2181</v>
      </c>
      <c r="J449" s="100">
        <v>44297</v>
      </c>
      <c r="K449" s="46">
        <f t="shared" si="25"/>
        <v>14500</v>
      </c>
      <c r="L449" s="79"/>
      <c r="M449" s="100">
        <v>14500</v>
      </c>
      <c r="O449" s="98" t="s">
        <v>1599</v>
      </c>
      <c r="P449" s="99" t="s">
        <v>2118</v>
      </c>
      <c r="Q449" s="100">
        <v>21085518</v>
      </c>
      <c r="R449" s="46">
        <f t="shared" si="26"/>
        <v>16525270</v>
      </c>
      <c r="S449" s="100">
        <v>48625</v>
      </c>
      <c r="T449" s="100">
        <v>16476645</v>
      </c>
      <c r="V449" s="98" t="s">
        <v>1627</v>
      </c>
      <c r="W449" s="99" t="s">
        <v>2124</v>
      </c>
      <c r="X449" s="79"/>
      <c r="Y449" s="100">
        <f t="shared" si="27"/>
        <v>944793</v>
      </c>
      <c r="Z449" s="79"/>
      <c r="AA449" s="100">
        <v>944793</v>
      </c>
    </row>
    <row r="450" spans="1:27" ht="15">
      <c r="A450" s="98" t="s">
        <v>1657</v>
      </c>
      <c r="B450" s="99" t="s">
        <v>2133</v>
      </c>
      <c r="C450" s="79"/>
      <c r="D450" s="46">
        <f t="shared" si="24"/>
        <v>15900</v>
      </c>
      <c r="E450" s="79"/>
      <c r="F450" s="100">
        <v>15900</v>
      </c>
      <c r="H450" s="98" t="s">
        <v>129</v>
      </c>
      <c r="I450" s="99" t="s">
        <v>2182</v>
      </c>
      <c r="J450" s="79"/>
      <c r="K450" s="46">
        <f t="shared" si="25"/>
        <v>533526</v>
      </c>
      <c r="L450" s="79"/>
      <c r="M450" s="100">
        <v>533526</v>
      </c>
      <c r="O450" s="98" t="s">
        <v>1603</v>
      </c>
      <c r="P450" s="99" t="s">
        <v>2119</v>
      </c>
      <c r="Q450" s="100">
        <v>756500</v>
      </c>
      <c r="R450" s="46">
        <f t="shared" si="26"/>
        <v>2322456</v>
      </c>
      <c r="S450" s="100">
        <v>844430</v>
      </c>
      <c r="T450" s="100">
        <v>1478026</v>
      </c>
      <c r="V450" s="98" t="s">
        <v>1630</v>
      </c>
      <c r="W450" s="99" t="s">
        <v>2332</v>
      </c>
      <c r="X450" s="79"/>
      <c r="Y450" s="100">
        <f t="shared" si="27"/>
        <v>71138</v>
      </c>
      <c r="Z450" s="79"/>
      <c r="AA450" s="100">
        <v>71138</v>
      </c>
    </row>
    <row r="451" spans="1:27" ht="15">
      <c r="A451" s="98" t="s">
        <v>1660</v>
      </c>
      <c r="B451" s="99" t="s">
        <v>2134</v>
      </c>
      <c r="C451" s="100">
        <v>29448</v>
      </c>
      <c r="D451" s="46">
        <f t="shared" si="24"/>
        <v>34194</v>
      </c>
      <c r="E451" s="79"/>
      <c r="F451" s="100">
        <v>34194</v>
      </c>
      <c r="H451" s="98" t="s">
        <v>133</v>
      </c>
      <c r="I451" s="99" t="s">
        <v>2183</v>
      </c>
      <c r="J451" s="79"/>
      <c r="K451" s="46">
        <f t="shared" si="25"/>
        <v>845500</v>
      </c>
      <c r="L451" s="79"/>
      <c r="M451" s="100">
        <v>845500</v>
      </c>
      <c r="O451" s="98" t="s">
        <v>1606</v>
      </c>
      <c r="P451" s="99" t="s">
        <v>2120</v>
      </c>
      <c r="Q451" s="100">
        <v>1964226</v>
      </c>
      <c r="R451" s="46">
        <f t="shared" si="26"/>
        <v>18399623</v>
      </c>
      <c r="S451" s="100">
        <v>5724684</v>
      </c>
      <c r="T451" s="100">
        <v>12674939</v>
      </c>
      <c r="V451" s="98" t="s">
        <v>1633</v>
      </c>
      <c r="W451" s="99" t="s">
        <v>2125</v>
      </c>
      <c r="X451" s="100">
        <v>11993</v>
      </c>
      <c r="Y451" s="100">
        <f t="shared" si="27"/>
        <v>1419134</v>
      </c>
      <c r="Z451" s="100">
        <v>338500</v>
      </c>
      <c r="AA451" s="100">
        <v>1080634</v>
      </c>
    </row>
    <row r="452" spans="1:27" ht="15">
      <c r="A452" s="98" t="s">
        <v>1663</v>
      </c>
      <c r="B452" s="99" t="s">
        <v>2135</v>
      </c>
      <c r="C452" s="79"/>
      <c r="D452" s="46">
        <f t="shared" si="24"/>
        <v>23563</v>
      </c>
      <c r="E452" s="79"/>
      <c r="F452" s="100">
        <v>23563</v>
      </c>
      <c r="H452" s="98" t="s">
        <v>136</v>
      </c>
      <c r="I452" s="99" t="s">
        <v>2184</v>
      </c>
      <c r="J452" s="79"/>
      <c r="K452" s="46">
        <f t="shared" si="25"/>
        <v>277850</v>
      </c>
      <c r="L452" s="79"/>
      <c r="M452" s="100">
        <v>277850</v>
      </c>
      <c r="O452" s="98" t="s">
        <v>1609</v>
      </c>
      <c r="P452" s="99" t="s">
        <v>2331</v>
      </c>
      <c r="Q452" s="100">
        <v>163000</v>
      </c>
      <c r="R452" s="46">
        <f t="shared" si="26"/>
        <v>1046018</v>
      </c>
      <c r="S452" s="79"/>
      <c r="T452" s="100">
        <v>1046018</v>
      </c>
      <c r="V452" s="98" t="s">
        <v>1636</v>
      </c>
      <c r="W452" s="99" t="s">
        <v>2126</v>
      </c>
      <c r="X452" s="100">
        <v>16423475</v>
      </c>
      <c r="Y452" s="100">
        <f t="shared" si="27"/>
        <v>10540824</v>
      </c>
      <c r="Z452" s="79"/>
      <c r="AA452" s="100">
        <v>10540824</v>
      </c>
    </row>
    <row r="453" spans="1:27" ht="15">
      <c r="A453" s="98" t="s">
        <v>1666</v>
      </c>
      <c r="B453" s="99" t="s">
        <v>2136</v>
      </c>
      <c r="C453" s="100">
        <v>119100</v>
      </c>
      <c r="D453" s="46">
        <f t="shared" si="24"/>
        <v>76110</v>
      </c>
      <c r="E453" s="79"/>
      <c r="F453" s="100">
        <v>76110</v>
      </c>
      <c r="H453" s="98" t="s">
        <v>139</v>
      </c>
      <c r="I453" s="99" t="s">
        <v>2185</v>
      </c>
      <c r="J453" s="79"/>
      <c r="K453" s="46">
        <f t="shared" si="25"/>
        <v>3175885</v>
      </c>
      <c r="L453" s="79"/>
      <c r="M453" s="100">
        <v>3175885</v>
      </c>
      <c r="O453" s="98" t="s">
        <v>1612</v>
      </c>
      <c r="P453" s="99" t="s">
        <v>2314</v>
      </c>
      <c r="Q453" s="100">
        <v>7985800</v>
      </c>
      <c r="R453" s="46">
        <f t="shared" si="26"/>
        <v>5529587</v>
      </c>
      <c r="S453" s="100">
        <v>1175224</v>
      </c>
      <c r="T453" s="100">
        <v>4354363</v>
      </c>
      <c r="V453" s="98" t="s">
        <v>1639</v>
      </c>
      <c r="W453" s="99" t="s">
        <v>2127</v>
      </c>
      <c r="X453" s="79"/>
      <c r="Y453" s="100">
        <f t="shared" si="27"/>
        <v>1417831</v>
      </c>
      <c r="Z453" s="79"/>
      <c r="AA453" s="100">
        <v>1417831</v>
      </c>
    </row>
    <row r="454" spans="1:27" ht="15">
      <c r="A454" s="98" t="s">
        <v>1669</v>
      </c>
      <c r="B454" s="99" t="s">
        <v>2137</v>
      </c>
      <c r="C454" s="79"/>
      <c r="D454" s="46">
        <f t="shared" si="24"/>
        <v>59598</v>
      </c>
      <c r="E454" s="79"/>
      <c r="F454" s="100">
        <v>59598</v>
      </c>
      <c r="H454" s="98" t="s">
        <v>142</v>
      </c>
      <c r="I454" s="99" t="s">
        <v>2186</v>
      </c>
      <c r="J454" s="79"/>
      <c r="K454" s="46">
        <f t="shared" si="25"/>
        <v>2000</v>
      </c>
      <c r="L454" s="79"/>
      <c r="M454" s="100">
        <v>2000</v>
      </c>
      <c r="O454" s="98" t="s">
        <v>1615</v>
      </c>
      <c r="P454" s="99" t="s">
        <v>2121</v>
      </c>
      <c r="Q454" s="100">
        <v>2540750</v>
      </c>
      <c r="R454" s="46">
        <f t="shared" si="26"/>
        <v>3125531</v>
      </c>
      <c r="S454" s="100">
        <v>388495</v>
      </c>
      <c r="T454" s="100">
        <v>2737036</v>
      </c>
      <c r="V454" s="98" t="s">
        <v>1642</v>
      </c>
      <c r="W454" s="99" t="s">
        <v>2128</v>
      </c>
      <c r="X454" s="100">
        <v>42951001</v>
      </c>
      <c r="Y454" s="100">
        <f t="shared" si="27"/>
        <v>38830352</v>
      </c>
      <c r="Z454" s="100">
        <v>8792500</v>
      </c>
      <c r="AA454" s="100">
        <v>30037852</v>
      </c>
    </row>
    <row r="455" spans="1:27" ht="15">
      <c r="A455" s="98" t="s">
        <v>1672</v>
      </c>
      <c r="B455" s="99" t="s">
        <v>2138</v>
      </c>
      <c r="C455" s="100">
        <v>5500</v>
      </c>
      <c r="D455" s="46">
        <f aca="true" t="shared" si="28" ref="D455:D518">E455+F455</f>
        <v>1468940</v>
      </c>
      <c r="E455" s="79"/>
      <c r="F455" s="100">
        <v>1468940</v>
      </c>
      <c r="H455" s="98" t="s">
        <v>145</v>
      </c>
      <c r="I455" s="99" t="s">
        <v>2187</v>
      </c>
      <c r="J455" s="79"/>
      <c r="K455" s="46">
        <f aca="true" t="shared" si="29" ref="K455:K492">L455+M455</f>
        <v>13700</v>
      </c>
      <c r="L455" s="79"/>
      <c r="M455" s="100">
        <v>13700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3396322</v>
      </c>
      <c r="S455" s="100">
        <v>980050</v>
      </c>
      <c r="T455" s="100">
        <v>2416272</v>
      </c>
      <c r="V455" s="98" t="s">
        <v>1645</v>
      </c>
      <c r="W455" s="99" t="s">
        <v>2129</v>
      </c>
      <c r="X455" s="100">
        <v>1728495</v>
      </c>
      <c r="Y455" s="100">
        <f aca="true" t="shared" si="31" ref="Y455:Y518">Z455+AA455</f>
        <v>16531637</v>
      </c>
      <c r="Z455" s="100">
        <v>12613198</v>
      </c>
      <c r="AA455" s="100">
        <v>3918439</v>
      </c>
    </row>
    <row r="456" spans="1:27" ht="15">
      <c r="A456" s="98" t="s">
        <v>1675</v>
      </c>
      <c r="B456" s="99" t="s">
        <v>2139</v>
      </c>
      <c r="C456" s="79"/>
      <c r="D456" s="46">
        <f t="shared" si="28"/>
        <v>57734</v>
      </c>
      <c r="E456" s="79"/>
      <c r="F456" s="100">
        <v>57734</v>
      </c>
      <c r="H456" s="98" t="s">
        <v>148</v>
      </c>
      <c r="I456" s="99" t="s">
        <v>2237</v>
      </c>
      <c r="J456" s="79"/>
      <c r="K456" s="46">
        <f t="shared" si="29"/>
        <v>199750</v>
      </c>
      <c r="L456" s="79"/>
      <c r="M456" s="100">
        <v>199750</v>
      </c>
      <c r="O456" s="98" t="s">
        <v>1621</v>
      </c>
      <c r="P456" s="99" t="s">
        <v>2123</v>
      </c>
      <c r="Q456" s="100">
        <v>596000</v>
      </c>
      <c r="R456" s="46">
        <f t="shared" si="30"/>
        <v>11681363</v>
      </c>
      <c r="S456" s="100">
        <v>3727500</v>
      </c>
      <c r="T456" s="100">
        <v>7953863</v>
      </c>
      <c r="V456" s="98" t="s">
        <v>1648</v>
      </c>
      <c r="W456" s="99" t="s">
        <v>2130</v>
      </c>
      <c r="X456" s="100">
        <v>353272</v>
      </c>
      <c r="Y456" s="100">
        <f t="shared" si="31"/>
        <v>9253645</v>
      </c>
      <c r="Z456" s="100">
        <v>172215</v>
      </c>
      <c r="AA456" s="100">
        <v>9081430</v>
      </c>
    </row>
    <row r="457" spans="1:27" ht="15">
      <c r="A457" s="98" t="s">
        <v>1678</v>
      </c>
      <c r="B457" s="99" t="s">
        <v>2140</v>
      </c>
      <c r="C457" s="79"/>
      <c r="D457" s="46">
        <f t="shared" si="28"/>
        <v>37590</v>
      </c>
      <c r="E457" s="79"/>
      <c r="F457" s="100">
        <v>37590</v>
      </c>
      <c r="H457" s="98" t="s">
        <v>151</v>
      </c>
      <c r="I457" s="99" t="s">
        <v>2188</v>
      </c>
      <c r="J457" s="79"/>
      <c r="K457" s="46">
        <f t="shared" si="29"/>
        <v>419856</v>
      </c>
      <c r="L457" s="79"/>
      <c r="M457" s="100">
        <v>419856</v>
      </c>
      <c r="O457" s="98" t="s">
        <v>1624</v>
      </c>
      <c r="P457" s="99" t="s">
        <v>2262</v>
      </c>
      <c r="Q457" s="100">
        <v>2095317</v>
      </c>
      <c r="R457" s="46">
        <f t="shared" si="30"/>
        <v>18300320</v>
      </c>
      <c r="S457" s="100">
        <v>43302</v>
      </c>
      <c r="T457" s="100">
        <v>18257018</v>
      </c>
      <c r="V457" s="98" t="s">
        <v>1651</v>
      </c>
      <c r="W457" s="99" t="s">
        <v>2131</v>
      </c>
      <c r="X457" s="100">
        <v>243316</v>
      </c>
      <c r="Y457" s="100">
        <f t="shared" si="31"/>
        <v>926177</v>
      </c>
      <c r="Z457" s="100">
        <v>15500</v>
      </c>
      <c r="AA457" s="100">
        <v>910677</v>
      </c>
    </row>
    <row r="458" spans="1:27" ht="15">
      <c r="A458" s="98" t="s">
        <v>1681</v>
      </c>
      <c r="B458" s="99" t="s">
        <v>2141</v>
      </c>
      <c r="C458" s="100">
        <v>42364</v>
      </c>
      <c r="D458" s="46">
        <f t="shared" si="28"/>
        <v>56195</v>
      </c>
      <c r="E458" s="79"/>
      <c r="F458" s="100">
        <v>56195</v>
      </c>
      <c r="H458" s="98" t="s">
        <v>154</v>
      </c>
      <c r="I458" s="99" t="s">
        <v>2189</v>
      </c>
      <c r="J458" s="100">
        <v>1759800</v>
      </c>
      <c r="K458" s="46">
        <f t="shared" si="29"/>
        <v>2340962</v>
      </c>
      <c r="L458" s="100">
        <v>1234750</v>
      </c>
      <c r="M458" s="100">
        <v>1106212</v>
      </c>
      <c r="O458" s="98" t="s">
        <v>1627</v>
      </c>
      <c r="P458" s="99" t="s">
        <v>2124</v>
      </c>
      <c r="Q458" s="100">
        <v>5800</v>
      </c>
      <c r="R458" s="46">
        <f t="shared" si="30"/>
        <v>3057327</v>
      </c>
      <c r="S458" s="100">
        <v>795148</v>
      </c>
      <c r="T458" s="100">
        <v>2262179</v>
      </c>
      <c r="V458" s="98" t="s">
        <v>1654</v>
      </c>
      <c r="W458" s="99" t="s">
        <v>2132</v>
      </c>
      <c r="X458" s="79"/>
      <c r="Y458" s="100">
        <f t="shared" si="31"/>
        <v>493579</v>
      </c>
      <c r="Z458" s="79"/>
      <c r="AA458" s="100">
        <v>493579</v>
      </c>
    </row>
    <row r="459" spans="1:27" ht="15">
      <c r="A459" s="98" t="s">
        <v>1689</v>
      </c>
      <c r="B459" s="99" t="s">
        <v>2142</v>
      </c>
      <c r="C459" s="79"/>
      <c r="D459" s="46">
        <f t="shared" si="28"/>
        <v>26126</v>
      </c>
      <c r="E459" s="79"/>
      <c r="F459" s="100">
        <v>26126</v>
      </c>
      <c r="H459" s="98" t="s">
        <v>157</v>
      </c>
      <c r="I459" s="99" t="s">
        <v>2190</v>
      </c>
      <c r="J459" s="79"/>
      <c r="K459" s="46">
        <f t="shared" si="29"/>
        <v>71674</v>
      </c>
      <c r="L459" s="79"/>
      <c r="M459" s="100">
        <v>71674</v>
      </c>
      <c r="O459" s="98" t="s">
        <v>1630</v>
      </c>
      <c r="P459" s="99" t="s">
        <v>2332</v>
      </c>
      <c r="Q459" s="100">
        <v>45000</v>
      </c>
      <c r="R459" s="46">
        <f t="shared" si="30"/>
        <v>518526</v>
      </c>
      <c r="S459" s="100">
        <v>16200</v>
      </c>
      <c r="T459" s="100">
        <v>502326</v>
      </c>
      <c r="V459" s="98" t="s">
        <v>1657</v>
      </c>
      <c r="W459" s="99" t="s">
        <v>2133</v>
      </c>
      <c r="X459" s="100">
        <v>52000</v>
      </c>
      <c r="Y459" s="100">
        <f t="shared" si="31"/>
        <v>440552</v>
      </c>
      <c r="Z459" s="79"/>
      <c r="AA459" s="100">
        <v>440552</v>
      </c>
    </row>
    <row r="460" spans="1:27" ht="15">
      <c r="A460" s="98" t="s">
        <v>1692</v>
      </c>
      <c r="B460" s="99" t="s">
        <v>2143</v>
      </c>
      <c r="C460" s="79"/>
      <c r="D460" s="46">
        <f t="shared" si="28"/>
        <v>263403</v>
      </c>
      <c r="E460" s="79"/>
      <c r="F460" s="100">
        <v>263403</v>
      </c>
      <c r="H460" s="98" t="s">
        <v>160</v>
      </c>
      <c r="I460" s="99" t="s">
        <v>2191</v>
      </c>
      <c r="J460" s="79"/>
      <c r="K460" s="46">
        <f t="shared" si="29"/>
        <v>199501</v>
      </c>
      <c r="L460" s="79"/>
      <c r="M460" s="100">
        <v>199501</v>
      </c>
      <c r="O460" s="98" t="s">
        <v>1633</v>
      </c>
      <c r="P460" s="99" t="s">
        <v>2125</v>
      </c>
      <c r="Q460" s="100">
        <v>153100</v>
      </c>
      <c r="R460" s="46">
        <f t="shared" si="30"/>
        <v>3157987</v>
      </c>
      <c r="S460" s="100">
        <v>586650</v>
      </c>
      <c r="T460" s="100">
        <v>2571337</v>
      </c>
      <c r="V460" s="98" t="s">
        <v>1660</v>
      </c>
      <c r="W460" s="99" t="s">
        <v>2134</v>
      </c>
      <c r="X460" s="100">
        <v>280102</v>
      </c>
      <c r="Y460" s="100">
        <f t="shared" si="31"/>
        <v>27075</v>
      </c>
      <c r="Z460" s="79"/>
      <c r="AA460" s="100">
        <v>27075</v>
      </c>
    </row>
    <row r="461" spans="1:27" ht="15">
      <c r="A461" s="98" t="s">
        <v>1695</v>
      </c>
      <c r="B461" s="99" t="s">
        <v>2221</v>
      </c>
      <c r="C461" s="100">
        <v>268398</v>
      </c>
      <c r="D461" s="46">
        <f t="shared" si="28"/>
        <v>27218</v>
      </c>
      <c r="E461" s="79"/>
      <c r="F461" s="100">
        <v>27218</v>
      </c>
      <c r="H461" s="98" t="s">
        <v>163</v>
      </c>
      <c r="I461" s="99" t="s">
        <v>2192</v>
      </c>
      <c r="J461" s="79"/>
      <c r="K461" s="46">
        <f t="shared" si="29"/>
        <v>11500</v>
      </c>
      <c r="L461" s="79"/>
      <c r="M461" s="100">
        <v>11500</v>
      </c>
      <c r="O461" s="98" t="s">
        <v>1636</v>
      </c>
      <c r="P461" s="99" t="s">
        <v>2126</v>
      </c>
      <c r="Q461" s="100">
        <v>1640700</v>
      </c>
      <c r="R461" s="46">
        <f t="shared" si="30"/>
        <v>3411902</v>
      </c>
      <c r="S461" s="100">
        <v>960020</v>
      </c>
      <c r="T461" s="100">
        <v>2451882</v>
      </c>
      <c r="V461" s="98" t="s">
        <v>1663</v>
      </c>
      <c r="W461" s="99" t="s">
        <v>2135</v>
      </c>
      <c r="X461" s="100">
        <v>70750</v>
      </c>
      <c r="Y461" s="100">
        <f t="shared" si="31"/>
        <v>307892</v>
      </c>
      <c r="Z461" s="79"/>
      <c r="AA461" s="100">
        <v>307892</v>
      </c>
    </row>
    <row r="462" spans="1:27" ht="15">
      <c r="A462" s="98" t="s">
        <v>1698</v>
      </c>
      <c r="B462" s="99" t="s">
        <v>2144</v>
      </c>
      <c r="C462" s="79"/>
      <c r="D462" s="46">
        <f t="shared" si="28"/>
        <v>204430</v>
      </c>
      <c r="E462" s="79"/>
      <c r="F462" s="100">
        <v>204430</v>
      </c>
      <c r="H462" s="98" t="s">
        <v>166</v>
      </c>
      <c r="I462" s="99" t="s">
        <v>2193</v>
      </c>
      <c r="J462" s="79"/>
      <c r="K462" s="46">
        <f t="shared" si="29"/>
        <v>4729425</v>
      </c>
      <c r="L462" s="79"/>
      <c r="M462" s="100">
        <v>4729425</v>
      </c>
      <c r="O462" s="98" t="s">
        <v>1639</v>
      </c>
      <c r="P462" s="99" t="s">
        <v>2127</v>
      </c>
      <c r="Q462" s="100">
        <v>3345730</v>
      </c>
      <c r="R462" s="46">
        <f t="shared" si="30"/>
        <v>2429501</v>
      </c>
      <c r="S462" s="100">
        <v>432900</v>
      </c>
      <c r="T462" s="100">
        <v>1996601</v>
      </c>
      <c r="V462" s="98" t="s">
        <v>1666</v>
      </c>
      <c r="W462" s="99" t="s">
        <v>2136</v>
      </c>
      <c r="X462" s="100">
        <v>21721707</v>
      </c>
      <c r="Y462" s="100">
        <f t="shared" si="31"/>
        <v>3644848</v>
      </c>
      <c r="Z462" s="100">
        <v>252800</v>
      </c>
      <c r="AA462" s="100">
        <v>3392048</v>
      </c>
    </row>
    <row r="463" spans="1:27" ht="15">
      <c r="A463" s="98" t="s">
        <v>1702</v>
      </c>
      <c r="B463" s="99" t="s">
        <v>2145</v>
      </c>
      <c r="C463" s="79"/>
      <c r="D463" s="46">
        <f t="shared" si="28"/>
        <v>826465</v>
      </c>
      <c r="E463" s="100">
        <v>170500</v>
      </c>
      <c r="F463" s="100">
        <v>655965</v>
      </c>
      <c r="H463" s="98" t="s">
        <v>169</v>
      </c>
      <c r="I463" s="99" t="s">
        <v>2194</v>
      </c>
      <c r="J463" s="79"/>
      <c r="K463" s="46">
        <f t="shared" si="29"/>
        <v>78121</v>
      </c>
      <c r="L463" s="79"/>
      <c r="M463" s="100">
        <v>78121</v>
      </c>
      <c r="O463" s="98" t="s">
        <v>1642</v>
      </c>
      <c r="P463" s="99" t="s">
        <v>2128</v>
      </c>
      <c r="Q463" s="100">
        <v>1616077</v>
      </c>
      <c r="R463" s="46">
        <f t="shared" si="30"/>
        <v>16794791</v>
      </c>
      <c r="S463" s="100">
        <v>3611074</v>
      </c>
      <c r="T463" s="100">
        <v>13183717</v>
      </c>
      <c r="V463" s="98" t="s">
        <v>1669</v>
      </c>
      <c r="W463" s="99" t="s">
        <v>2137</v>
      </c>
      <c r="X463" s="100">
        <v>800</v>
      </c>
      <c r="Y463" s="100">
        <f t="shared" si="31"/>
        <v>5784281</v>
      </c>
      <c r="Z463" s="79"/>
      <c r="AA463" s="100">
        <v>5784281</v>
      </c>
    </row>
    <row r="464" spans="1:27" ht="15">
      <c r="A464" s="98" t="s">
        <v>1705</v>
      </c>
      <c r="B464" s="99" t="s">
        <v>2146</v>
      </c>
      <c r="C464" s="100">
        <v>284650</v>
      </c>
      <c r="D464" s="46">
        <f t="shared" si="28"/>
        <v>1599327</v>
      </c>
      <c r="E464" s="100">
        <v>278100</v>
      </c>
      <c r="F464" s="100">
        <v>1321227</v>
      </c>
      <c r="H464" s="98" t="s">
        <v>172</v>
      </c>
      <c r="I464" s="99" t="s">
        <v>2195</v>
      </c>
      <c r="J464" s="79"/>
      <c r="K464" s="46">
        <f t="shared" si="29"/>
        <v>52320</v>
      </c>
      <c r="L464" s="79"/>
      <c r="M464" s="100">
        <v>52320</v>
      </c>
      <c r="O464" s="98" t="s">
        <v>1645</v>
      </c>
      <c r="P464" s="99" t="s">
        <v>2129</v>
      </c>
      <c r="Q464" s="100">
        <v>1768600</v>
      </c>
      <c r="R464" s="46">
        <f t="shared" si="30"/>
        <v>9087647</v>
      </c>
      <c r="S464" s="100">
        <v>1900347</v>
      </c>
      <c r="T464" s="100">
        <v>7187300</v>
      </c>
      <c r="V464" s="98" t="s">
        <v>1672</v>
      </c>
      <c r="W464" s="99" t="s">
        <v>2138</v>
      </c>
      <c r="X464" s="100">
        <v>493623</v>
      </c>
      <c r="Y464" s="100">
        <f t="shared" si="31"/>
        <v>43488765</v>
      </c>
      <c r="Z464" s="100">
        <v>12750</v>
      </c>
      <c r="AA464" s="100">
        <v>43476015</v>
      </c>
    </row>
    <row r="465" spans="1:27" ht="15">
      <c r="A465" s="98" t="s">
        <v>1708</v>
      </c>
      <c r="B465" s="99" t="s">
        <v>2147</v>
      </c>
      <c r="C465" s="100">
        <v>341750</v>
      </c>
      <c r="D465" s="46">
        <f t="shared" si="28"/>
        <v>1025583</v>
      </c>
      <c r="E465" s="100">
        <v>98150</v>
      </c>
      <c r="F465" s="100">
        <v>927433</v>
      </c>
      <c r="H465" s="98" t="s">
        <v>175</v>
      </c>
      <c r="I465" s="99" t="s">
        <v>2196</v>
      </c>
      <c r="J465" s="100">
        <v>11067000</v>
      </c>
      <c r="K465" s="46">
        <f t="shared" si="29"/>
        <v>92115</v>
      </c>
      <c r="L465" s="79"/>
      <c r="M465" s="100">
        <v>92115</v>
      </c>
      <c r="O465" s="98" t="s">
        <v>1648</v>
      </c>
      <c r="P465" s="99" t="s">
        <v>2130</v>
      </c>
      <c r="Q465" s="100">
        <v>574000</v>
      </c>
      <c r="R465" s="46">
        <f t="shared" si="30"/>
        <v>1674058</v>
      </c>
      <c r="S465" s="100">
        <v>336900</v>
      </c>
      <c r="T465" s="100">
        <v>1337158</v>
      </c>
      <c r="V465" s="98" t="s">
        <v>1675</v>
      </c>
      <c r="W465" s="99" t="s">
        <v>2139</v>
      </c>
      <c r="X465" s="100">
        <v>151900</v>
      </c>
      <c r="Y465" s="100">
        <f t="shared" si="31"/>
        <v>1346309</v>
      </c>
      <c r="Z465" s="79"/>
      <c r="AA465" s="100">
        <v>1346309</v>
      </c>
    </row>
    <row r="466" spans="1:27" ht="15">
      <c r="A466" s="98" t="s">
        <v>1711</v>
      </c>
      <c r="B466" s="99" t="s">
        <v>2148</v>
      </c>
      <c r="C466" s="79"/>
      <c r="D466" s="46">
        <f t="shared" si="28"/>
        <v>3300</v>
      </c>
      <c r="E466" s="79"/>
      <c r="F466" s="100">
        <v>3300</v>
      </c>
      <c r="H466" s="98" t="s">
        <v>178</v>
      </c>
      <c r="I466" s="99" t="s">
        <v>1846</v>
      </c>
      <c r="J466" s="100">
        <v>2927600</v>
      </c>
      <c r="K466" s="46">
        <f t="shared" si="29"/>
        <v>435698</v>
      </c>
      <c r="L466" s="79"/>
      <c r="M466" s="100">
        <v>435698</v>
      </c>
      <c r="O466" s="98" t="s">
        <v>1651</v>
      </c>
      <c r="P466" s="99" t="s">
        <v>2131</v>
      </c>
      <c r="Q466" s="100">
        <v>1287000</v>
      </c>
      <c r="R466" s="46">
        <f t="shared" si="30"/>
        <v>558311</v>
      </c>
      <c r="S466" s="100">
        <v>159410</v>
      </c>
      <c r="T466" s="100">
        <v>398901</v>
      </c>
      <c r="V466" s="98" t="s">
        <v>1678</v>
      </c>
      <c r="W466" s="99" t="s">
        <v>2140</v>
      </c>
      <c r="X466" s="100">
        <v>1572605</v>
      </c>
      <c r="Y466" s="100">
        <f t="shared" si="31"/>
        <v>2552014</v>
      </c>
      <c r="Z466" s="79"/>
      <c r="AA466" s="100">
        <v>2552014</v>
      </c>
    </row>
    <row r="467" spans="1:27" ht="15">
      <c r="A467" s="98" t="s">
        <v>1714</v>
      </c>
      <c r="B467" s="99" t="s">
        <v>2149</v>
      </c>
      <c r="C467" s="100">
        <v>509000</v>
      </c>
      <c r="D467" s="46">
        <f t="shared" si="28"/>
        <v>584826</v>
      </c>
      <c r="E467" s="100">
        <v>84600</v>
      </c>
      <c r="F467" s="100">
        <v>500226</v>
      </c>
      <c r="H467" s="98" t="s">
        <v>180</v>
      </c>
      <c r="I467" s="99" t="s">
        <v>2197</v>
      </c>
      <c r="J467" s="100">
        <v>1</v>
      </c>
      <c r="K467" s="46">
        <f t="shared" si="29"/>
        <v>8250377</v>
      </c>
      <c r="L467" s="100">
        <v>7518150</v>
      </c>
      <c r="M467" s="100">
        <v>732227</v>
      </c>
      <c r="O467" s="98" t="s">
        <v>1654</v>
      </c>
      <c r="P467" s="99" t="s">
        <v>2132</v>
      </c>
      <c r="Q467" s="100">
        <v>143528</v>
      </c>
      <c r="R467" s="46">
        <f t="shared" si="30"/>
        <v>116738</v>
      </c>
      <c r="S467" s="79"/>
      <c r="T467" s="100">
        <v>116738</v>
      </c>
      <c r="V467" s="98" t="s">
        <v>1681</v>
      </c>
      <c r="W467" s="99" t="s">
        <v>2141</v>
      </c>
      <c r="X467" s="100">
        <v>101000</v>
      </c>
      <c r="Y467" s="100">
        <f t="shared" si="31"/>
        <v>362039</v>
      </c>
      <c r="Z467" s="79"/>
      <c r="AA467" s="100">
        <v>362039</v>
      </c>
    </row>
    <row r="468" spans="1:27" ht="15">
      <c r="A468" s="98" t="s">
        <v>1717</v>
      </c>
      <c r="B468" s="99" t="s">
        <v>2150</v>
      </c>
      <c r="C468" s="100">
        <v>561002</v>
      </c>
      <c r="D468" s="46">
        <f t="shared" si="28"/>
        <v>1773394</v>
      </c>
      <c r="E468" s="100">
        <v>186300</v>
      </c>
      <c r="F468" s="100">
        <v>1587094</v>
      </c>
      <c r="H468" s="98" t="s">
        <v>183</v>
      </c>
      <c r="I468" s="99" t="s">
        <v>1977</v>
      </c>
      <c r="J468" s="100">
        <v>47100</v>
      </c>
      <c r="K468" s="46">
        <f t="shared" si="29"/>
        <v>782945</v>
      </c>
      <c r="L468" s="100">
        <v>17690</v>
      </c>
      <c r="M468" s="100">
        <v>765255</v>
      </c>
      <c r="O468" s="98" t="s">
        <v>1657</v>
      </c>
      <c r="P468" s="99" t="s">
        <v>2133</v>
      </c>
      <c r="Q468" s="79"/>
      <c r="R468" s="46">
        <f t="shared" si="30"/>
        <v>81681</v>
      </c>
      <c r="S468" s="79"/>
      <c r="T468" s="100">
        <v>81681</v>
      </c>
      <c r="V468" s="98" t="s">
        <v>1689</v>
      </c>
      <c r="W468" s="99" t="s">
        <v>2142</v>
      </c>
      <c r="X468" s="100">
        <v>6200</v>
      </c>
      <c r="Y468" s="100">
        <f t="shared" si="31"/>
        <v>184067</v>
      </c>
      <c r="Z468" s="79"/>
      <c r="AA468" s="100">
        <v>184067</v>
      </c>
    </row>
    <row r="469" spans="1:27" ht="15">
      <c r="A469" s="98" t="s">
        <v>1720</v>
      </c>
      <c r="B469" s="99" t="s">
        <v>2318</v>
      </c>
      <c r="C469" s="79"/>
      <c r="D469" s="46">
        <f t="shared" si="28"/>
        <v>99013</v>
      </c>
      <c r="E469" s="79"/>
      <c r="F469" s="100">
        <v>99013</v>
      </c>
      <c r="H469" s="98" t="s">
        <v>185</v>
      </c>
      <c r="I469" s="99" t="s">
        <v>2198</v>
      </c>
      <c r="J469" s="79"/>
      <c r="K469" s="46">
        <f t="shared" si="29"/>
        <v>506904</v>
      </c>
      <c r="L469" s="79"/>
      <c r="M469" s="100">
        <v>506904</v>
      </c>
      <c r="O469" s="98" t="s">
        <v>1660</v>
      </c>
      <c r="P469" s="99" t="s">
        <v>2134</v>
      </c>
      <c r="Q469" s="100">
        <v>604508</v>
      </c>
      <c r="R469" s="46">
        <f t="shared" si="30"/>
        <v>172172</v>
      </c>
      <c r="S469" s="100">
        <v>57500</v>
      </c>
      <c r="T469" s="100">
        <v>114672</v>
      </c>
      <c r="V469" s="98" t="s">
        <v>1692</v>
      </c>
      <c r="W469" s="99" t="s">
        <v>2143</v>
      </c>
      <c r="X469" s="100">
        <v>46000</v>
      </c>
      <c r="Y469" s="100">
        <f t="shared" si="31"/>
        <v>17452140</v>
      </c>
      <c r="Z469" s="100">
        <v>12000000</v>
      </c>
      <c r="AA469" s="100">
        <v>5452140</v>
      </c>
    </row>
    <row r="470" spans="1:27" ht="15">
      <c r="A470" s="98" t="s">
        <v>1723</v>
      </c>
      <c r="B470" s="99" t="s">
        <v>1928</v>
      </c>
      <c r="C470" s="100">
        <v>4654802</v>
      </c>
      <c r="D470" s="46">
        <f t="shared" si="28"/>
        <v>2013201</v>
      </c>
      <c r="E470" s="100">
        <v>95300</v>
      </c>
      <c r="F470" s="100">
        <v>1917901</v>
      </c>
      <c r="H470" s="98" t="s">
        <v>191</v>
      </c>
      <c r="I470" s="99" t="s">
        <v>2200</v>
      </c>
      <c r="J470" s="79"/>
      <c r="K470" s="46">
        <f t="shared" si="29"/>
        <v>20250</v>
      </c>
      <c r="L470" s="100">
        <v>250</v>
      </c>
      <c r="M470" s="100">
        <v>20000</v>
      </c>
      <c r="O470" s="98" t="s">
        <v>1663</v>
      </c>
      <c r="P470" s="99" t="s">
        <v>2135</v>
      </c>
      <c r="Q470" s="100">
        <v>208580</v>
      </c>
      <c r="R470" s="46">
        <f t="shared" si="30"/>
        <v>395914</v>
      </c>
      <c r="S470" s="79"/>
      <c r="T470" s="100">
        <v>395914</v>
      </c>
      <c r="V470" s="98" t="s">
        <v>1695</v>
      </c>
      <c r="W470" s="99" t="s">
        <v>2221</v>
      </c>
      <c r="X470" s="100">
        <v>311421</v>
      </c>
      <c r="Y470" s="100">
        <f t="shared" si="31"/>
        <v>1057618</v>
      </c>
      <c r="Z470" s="100">
        <v>1500</v>
      </c>
      <c r="AA470" s="100">
        <v>1056118</v>
      </c>
    </row>
    <row r="471" spans="1:27" ht="15">
      <c r="A471" s="98" t="s">
        <v>1725</v>
      </c>
      <c r="B471" s="99" t="s">
        <v>2151</v>
      </c>
      <c r="C471" s="79"/>
      <c r="D471" s="46">
        <f t="shared" si="28"/>
        <v>322582</v>
      </c>
      <c r="E471" s="79"/>
      <c r="F471" s="100">
        <v>322582</v>
      </c>
      <c r="H471" s="98" t="s">
        <v>192</v>
      </c>
      <c r="I471" s="99" t="s">
        <v>2201</v>
      </c>
      <c r="J471" s="79"/>
      <c r="K471" s="46">
        <f t="shared" si="29"/>
        <v>24488</v>
      </c>
      <c r="L471" s="100">
        <v>18000</v>
      </c>
      <c r="M471" s="100">
        <v>6488</v>
      </c>
      <c r="O471" s="98" t="s">
        <v>1666</v>
      </c>
      <c r="P471" s="99" t="s">
        <v>2136</v>
      </c>
      <c r="Q471" s="100">
        <v>119100</v>
      </c>
      <c r="R471" s="46">
        <f t="shared" si="30"/>
        <v>428057</v>
      </c>
      <c r="S471" s="100">
        <v>1400</v>
      </c>
      <c r="T471" s="100">
        <v>426657</v>
      </c>
      <c r="V471" s="98" t="s">
        <v>1698</v>
      </c>
      <c r="W471" s="99" t="s">
        <v>2144</v>
      </c>
      <c r="X471" s="79"/>
      <c r="Y471" s="100">
        <f t="shared" si="31"/>
        <v>120798</v>
      </c>
      <c r="Z471" s="79"/>
      <c r="AA471" s="100">
        <v>120798</v>
      </c>
    </row>
    <row r="472" spans="1:27" ht="15">
      <c r="A472" s="98" t="s">
        <v>15</v>
      </c>
      <c r="B472" s="99" t="s">
        <v>2152</v>
      </c>
      <c r="C472" s="100">
        <v>1701263</v>
      </c>
      <c r="D472" s="46">
        <f t="shared" si="28"/>
        <v>1728330</v>
      </c>
      <c r="E472" s="100">
        <v>111502</v>
      </c>
      <c r="F472" s="100">
        <v>1616828</v>
      </c>
      <c r="H472" s="98" t="s">
        <v>193</v>
      </c>
      <c r="I472" s="99" t="s">
        <v>2334</v>
      </c>
      <c r="J472" s="79"/>
      <c r="K472" s="46">
        <f t="shared" si="29"/>
        <v>14760</v>
      </c>
      <c r="L472" s="79"/>
      <c r="M472" s="100">
        <v>14760</v>
      </c>
      <c r="O472" s="98" t="s">
        <v>1669</v>
      </c>
      <c r="P472" s="99" t="s">
        <v>2137</v>
      </c>
      <c r="Q472" s="100">
        <v>1800</v>
      </c>
      <c r="R472" s="46">
        <f t="shared" si="30"/>
        <v>530663</v>
      </c>
      <c r="S472" s="79"/>
      <c r="T472" s="100">
        <v>530663</v>
      </c>
      <c r="V472" s="98" t="s">
        <v>1702</v>
      </c>
      <c r="W472" s="99" t="s">
        <v>2145</v>
      </c>
      <c r="X472" s="100">
        <v>298550</v>
      </c>
      <c r="Y472" s="100">
        <f t="shared" si="31"/>
        <v>25197359</v>
      </c>
      <c r="Z472" s="100">
        <v>171000</v>
      </c>
      <c r="AA472" s="100">
        <v>25026359</v>
      </c>
    </row>
    <row r="473" spans="1:27" ht="15">
      <c r="A473" s="98" t="s">
        <v>18</v>
      </c>
      <c r="B473" s="99" t="s">
        <v>2153</v>
      </c>
      <c r="C473" s="79"/>
      <c r="D473" s="46">
        <f t="shared" si="28"/>
        <v>407251</v>
      </c>
      <c r="E473" s="79"/>
      <c r="F473" s="100">
        <v>407251</v>
      </c>
      <c r="H473" s="98" t="s">
        <v>194</v>
      </c>
      <c r="I473" s="99" t="s">
        <v>2202</v>
      </c>
      <c r="J473" s="79"/>
      <c r="K473" s="46">
        <f t="shared" si="29"/>
        <v>169198</v>
      </c>
      <c r="L473" s="100">
        <v>23300</v>
      </c>
      <c r="M473" s="100">
        <v>145898</v>
      </c>
      <c r="O473" s="98" t="s">
        <v>1672</v>
      </c>
      <c r="P473" s="99" t="s">
        <v>2138</v>
      </c>
      <c r="Q473" s="100">
        <v>11200</v>
      </c>
      <c r="R473" s="46">
        <f t="shared" si="30"/>
        <v>5375268</v>
      </c>
      <c r="S473" s="100">
        <v>113400</v>
      </c>
      <c r="T473" s="100">
        <v>5261868</v>
      </c>
      <c r="V473" s="98" t="s">
        <v>1705</v>
      </c>
      <c r="W473" s="99" t="s">
        <v>2146</v>
      </c>
      <c r="X473" s="100">
        <v>2865154</v>
      </c>
      <c r="Y473" s="100">
        <f t="shared" si="31"/>
        <v>71255854</v>
      </c>
      <c r="Z473" s="100">
        <v>43542532</v>
      </c>
      <c r="AA473" s="100">
        <v>27713322</v>
      </c>
    </row>
    <row r="474" spans="1:27" ht="15">
      <c r="A474" s="98" t="s">
        <v>24</v>
      </c>
      <c r="B474" s="99" t="s">
        <v>2154</v>
      </c>
      <c r="C474" s="100">
        <v>947911</v>
      </c>
      <c r="D474" s="46">
        <f t="shared" si="28"/>
        <v>1390081</v>
      </c>
      <c r="E474" s="100">
        <v>232700</v>
      </c>
      <c r="F474" s="100">
        <v>1157381</v>
      </c>
      <c r="H474" s="98" t="s">
        <v>198</v>
      </c>
      <c r="I474" s="99" t="s">
        <v>1928</v>
      </c>
      <c r="J474" s="79"/>
      <c r="K474" s="46">
        <f t="shared" si="29"/>
        <v>55702</v>
      </c>
      <c r="L474" s="79"/>
      <c r="M474" s="100">
        <v>55702</v>
      </c>
      <c r="O474" s="98" t="s">
        <v>1675</v>
      </c>
      <c r="P474" s="99" t="s">
        <v>2139</v>
      </c>
      <c r="Q474" s="100">
        <v>394000</v>
      </c>
      <c r="R474" s="46">
        <f t="shared" si="30"/>
        <v>1038526</v>
      </c>
      <c r="S474" s="100">
        <v>183000</v>
      </c>
      <c r="T474" s="100">
        <v>855526</v>
      </c>
      <c r="V474" s="98" t="s">
        <v>1708</v>
      </c>
      <c r="W474" s="99" t="s">
        <v>2147</v>
      </c>
      <c r="X474" s="79"/>
      <c r="Y474" s="100">
        <f t="shared" si="31"/>
        <v>5524428</v>
      </c>
      <c r="Z474" s="100">
        <v>3289000</v>
      </c>
      <c r="AA474" s="100">
        <v>2235428</v>
      </c>
    </row>
    <row r="475" spans="1:27" ht="15">
      <c r="A475" s="98" t="s">
        <v>27</v>
      </c>
      <c r="B475" s="99" t="s">
        <v>2236</v>
      </c>
      <c r="C475" s="79"/>
      <c r="D475" s="46">
        <f t="shared" si="28"/>
        <v>553725</v>
      </c>
      <c r="E475" s="100">
        <v>23000</v>
      </c>
      <c r="F475" s="100">
        <v>530725</v>
      </c>
      <c r="H475" s="98" t="s">
        <v>201</v>
      </c>
      <c r="I475" s="99" t="s">
        <v>2203</v>
      </c>
      <c r="J475" s="79"/>
      <c r="K475" s="46">
        <f t="shared" si="29"/>
        <v>57900</v>
      </c>
      <c r="L475" s="79"/>
      <c r="M475" s="100">
        <v>57900</v>
      </c>
      <c r="O475" s="98" t="s">
        <v>1678</v>
      </c>
      <c r="P475" s="99" t="s">
        <v>2140</v>
      </c>
      <c r="Q475" s="100">
        <v>1185360</v>
      </c>
      <c r="R475" s="46">
        <f t="shared" si="30"/>
        <v>503090</v>
      </c>
      <c r="S475" s="79"/>
      <c r="T475" s="100">
        <v>503090</v>
      </c>
      <c r="V475" s="98" t="s">
        <v>1711</v>
      </c>
      <c r="W475" s="99" t="s">
        <v>2148</v>
      </c>
      <c r="X475" s="79"/>
      <c r="Y475" s="100">
        <f t="shared" si="31"/>
        <v>1627000</v>
      </c>
      <c r="Z475" s="100">
        <v>1627000</v>
      </c>
      <c r="AA475" s="79"/>
    </row>
    <row r="476" spans="1:27" ht="15">
      <c r="A476" s="98" t="s">
        <v>30</v>
      </c>
      <c r="B476" s="99" t="s">
        <v>2155</v>
      </c>
      <c r="C476" s="79"/>
      <c r="D476" s="46">
        <f t="shared" si="28"/>
        <v>13200</v>
      </c>
      <c r="E476" s="79"/>
      <c r="F476" s="100">
        <v>13200</v>
      </c>
      <c r="H476" s="98" t="s">
        <v>204</v>
      </c>
      <c r="I476" s="99" t="s">
        <v>1898</v>
      </c>
      <c r="J476" s="100">
        <v>12100</v>
      </c>
      <c r="K476" s="46">
        <f t="shared" si="29"/>
        <v>268867</v>
      </c>
      <c r="L476" s="79"/>
      <c r="M476" s="100">
        <v>268867</v>
      </c>
      <c r="O476" s="98" t="s">
        <v>1681</v>
      </c>
      <c r="P476" s="99" t="s">
        <v>2141</v>
      </c>
      <c r="Q476" s="100">
        <v>42364</v>
      </c>
      <c r="R476" s="46">
        <f t="shared" si="30"/>
        <v>980944</v>
      </c>
      <c r="S476" s="79"/>
      <c r="T476" s="100">
        <v>980944</v>
      </c>
      <c r="V476" s="98" t="s">
        <v>1714</v>
      </c>
      <c r="W476" s="99" t="s">
        <v>2149</v>
      </c>
      <c r="X476" s="100">
        <v>2553393</v>
      </c>
      <c r="Y476" s="100">
        <f t="shared" si="31"/>
        <v>19178000</v>
      </c>
      <c r="Z476" s="100">
        <v>1842000</v>
      </c>
      <c r="AA476" s="100">
        <v>17336000</v>
      </c>
    </row>
    <row r="477" spans="1:27" ht="15">
      <c r="A477" s="98" t="s">
        <v>32</v>
      </c>
      <c r="B477" s="99" t="s">
        <v>2156</v>
      </c>
      <c r="C477" s="100">
        <v>352000</v>
      </c>
      <c r="D477" s="46">
        <f t="shared" si="28"/>
        <v>460539</v>
      </c>
      <c r="E477" s="100">
        <v>42000</v>
      </c>
      <c r="F477" s="100">
        <v>418539</v>
      </c>
      <c r="H477" s="98" t="s">
        <v>207</v>
      </c>
      <c r="I477" s="99" t="s">
        <v>2204</v>
      </c>
      <c r="J477" s="79"/>
      <c r="K477" s="46">
        <f t="shared" si="29"/>
        <v>101271</v>
      </c>
      <c r="L477" s="79"/>
      <c r="M477" s="100">
        <v>101271</v>
      </c>
      <c r="O477" s="98" t="s">
        <v>1689</v>
      </c>
      <c r="P477" s="99" t="s">
        <v>2142</v>
      </c>
      <c r="Q477" s="79"/>
      <c r="R477" s="46">
        <f t="shared" si="30"/>
        <v>512553</v>
      </c>
      <c r="S477" s="100">
        <v>23136</v>
      </c>
      <c r="T477" s="100">
        <v>489417</v>
      </c>
      <c r="V477" s="98" t="s">
        <v>1717</v>
      </c>
      <c r="W477" s="99" t="s">
        <v>2150</v>
      </c>
      <c r="X477" s="100">
        <v>70984840</v>
      </c>
      <c r="Y477" s="100">
        <f t="shared" si="31"/>
        <v>79391067</v>
      </c>
      <c r="Z477" s="100">
        <v>3453500</v>
      </c>
      <c r="AA477" s="100">
        <v>75937567</v>
      </c>
    </row>
    <row r="478" spans="1:27" ht="15">
      <c r="A478" s="98" t="s">
        <v>35</v>
      </c>
      <c r="B478" s="99" t="s">
        <v>2157</v>
      </c>
      <c r="C478" s="79"/>
      <c r="D478" s="46">
        <f t="shared" si="28"/>
        <v>54046</v>
      </c>
      <c r="E478" s="79"/>
      <c r="F478" s="100">
        <v>54046</v>
      </c>
      <c r="H478" s="98" t="s">
        <v>209</v>
      </c>
      <c r="I478" s="99" t="s">
        <v>2205</v>
      </c>
      <c r="J478" s="79"/>
      <c r="K478" s="46">
        <f t="shared" si="29"/>
        <v>107300</v>
      </c>
      <c r="L478" s="79"/>
      <c r="M478" s="100">
        <v>107300</v>
      </c>
      <c r="O478" s="98" t="s">
        <v>1692</v>
      </c>
      <c r="P478" s="99" t="s">
        <v>2143</v>
      </c>
      <c r="Q478" s="100">
        <v>378310</v>
      </c>
      <c r="R478" s="46">
        <f t="shared" si="30"/>
        <v>2263165</v>
      </c>
      <c r="S478" s="100">
        <v>201750</v>
      </c>
      <c r="T478" s="100">
        <v>2061415</v>
      </c>
      <c r="V478" s="98" t="s">
        <v>1720</v>
      </c>
      <c r="W478" s="99" t="s">
        <v>2318</v>
      </c>
      <c r="X478" s="79"/>
      <c r="Y478" s="100">
        <f t="shared" si="31"/>
        <v>306000</v>
      </c>
      <c r="Z478" s="79"/>
      <c r="AA478" s="100">
        <v>306000</v>
      </c>
    </row>
    <row r="479" spans="1:27" ht="15">
      <c r="A479" s="98" t="s">
        <v>38</v>
      </c>
      <c r="B479" s="99" t="s">
        <v>2158</v>
      </c>
      <c r="C479" s="100">
        <v>4582175</v>
      </c>
      <c r="D479" s="46">
        <f t="shared" si="28"/>
        <v>357347</v>
      </c>
      <c r="E479" s="100">
        <v>124100</v>
      </c>
      <c r="F479" s="100">
        <v>233247</v>
      </c>
      <c r="H479" s="98" t="s">
        <v>212</v>
      </c>
      <c r="I479" s="99" t="s">
        <v>2206</v>
      </c>
      <c r="J479" s="79"/>
      <c r="K479" s="46">
        <f t="shared" si="29"/>
        <v>55812</v>
      </c>
      <c r="L479" s="79"/>
      <c r="M479" s="100">
        <v>55812</v>
      </c>
      <c r="O479" s="98" t="s">
        <v>1695</v>
      </c>
      <c r="P479" s="99" t="s">
        <v>2221</v>
      </c>
      <c r="Q479" s="100">
        <v>581306</v>
      </c>
      <c r="R479" s="46">
        <f t="shared" si="30"/>
        <v>296320</v>
      </c>
      <c r="S479" s="100">
        <v>78650</v>
      </c>
      <c r="T479" s="100">
        <v>217670</v>
      </c>
      <c r="V479" s="98" t="s">
        <v>1723</v>
      </c>
      <c r="W479" s="99" t="s">
        <v>1928</v>
      </c>
      <c r="X479" s="100">
        <v>5500705</v>
      </c>
      <c r="Y479" s="100">
        <f t="shared" si="31"/>
        <v>45151371</v>
      </c>
      <c r="Z479" s="100">
        <v>3949002</v>
      </c>
      <c r="AA479" s="100">
        <v>41202369</v>
      </c>
    </row>
    <row r="480" spans="1:27" ht="15">
      <c r="A480" s="98" t="s">
        <v>41</v>
      </c>
      <c r="B480" s="99" t="s">
        <v>2159</v>
      </c>
      <c r="C480" s="100">
        <v>20000</v>
      </c>
      <c r="D480" s="46">
        <f t="shared" si="28"/>
        <v>32375</v>
      </c>
      <c r="E480" s="79"/>
      <c r="F480" s="100">
        <v>32375</v>
      </c>
      <c r="H480" s="98" t="s">
        <v>214</v>
      </c>
      <c r="I480" s="99" t="s">
        <v>2207</v>
      </c>
      <c r="J480" s="79"/>
      <c r="K480" s="46">
        <f t="shared" si="29"/>
        <v>12210</v>
      </c>
      <c r="L480" s="100">
        <v>12210</v>
      </c>
      <c r="M480" s="79"/>
      <c r="O480" s="98" t="s">
        <v>1698</v>
      </c>
      <c r="P480" s="99" t="s">
        <v>2144</v>
      </c>
      <c r="Q480" s="100">
        <v>21000</v>
      </c>
      <c r="R480" s="46">
        <f t="shared" si="30"/>
        <v>1303046</v>
      </c>
      <c r="S480" s="100">
        <v>23650</v>
      </c>
      <c r="T480" s="100">
        <v>1279396</v>
      </c>
      <c r="V480" s="98" t="s">
        <v>1725</v>
      </c>
      <c r="W480" s="99" t="s">
        <v>2151</v>
      </c>
      <c r="X480" s="79"/>
      <c r="Y480" s="100">
        <f t="shared" si="31"/>
        <v>432983</v>
      </c>
      <c r="Z480" s="79"/>
      <c r="AA480" s="100">
        <v>432983</v>
      </c>
    </row>
    <row r="481" spans="1:27" ht="15">
      <c r="A481" s="98" t="s">
        <v>43</v>
      </c>
      <c r="B481" s="99" t="s">
        <v>2160</v>
      </c>
      <c r="C481" s="100">
        <v>1005000</v>
      </c>
      <c r="D481" s="46">
        <f t="shared" si="28"/>
        <v>1227429</v>
      </c>
      <c r="E481" s="100">
        <v>237500</v>
      </c>
      <c r="F481" s="100">
        <v>989929</v>
      </c>
      <c r="H481" s="98" t="s">
        <v>217</v>
      </c>
      <c r="I481" s="99" t="s">
        <v>2208</v>
      </c>
      <c r="J481" s="79"/>
      <c r="K481" s="46">
        <f t="shared" si="29"/>
        <v>11332</v>
      </c>
      <c r="L481" s="79"/>
      <c r="M481" s="100">
        <v>11332</v>
      </c>
      <c r="O481" s="98" t="s">
        <v>1702</v>
      </c>
      <c r="P481" s="99" t="s">
        <v>2145</v>
      </c>
      <c r="Q481" s="100">
        <v>1581900</v>
      </c>
      <c r="R481" s="46">
        <f t="shared" si="30"/>
        <v>4071361</v>
      </c>
      <c r="S481" s="100">
        <v>1157000</v>
      </c>
      <c r="T481" s="100">
        <v>2914361</v>
      </c>
      <c r="V481" s="98" t="s">
        <v>15</v>
      </c>
      <c r="W481" s="99" t="s">
        <v>2152</v>
      </c>
      <c r="X481" s="100">
        <v>1901429</v>
      </c>
      <c r="Y481" s="100">
        <f t="shared" si="31"/>
        <v>4253346</v>
      </c>
      <c r="Z481" s="79"/>
      <c r="AA481" s="100">
        <v>4253346</v>
      </c>
    </row>
    <row r="482" spans="1:27" ht="15">
      <c r="A482" s="98" t="s">
        <v>46</v>
      </c>
      <c r="B482" s="99" t="s">
        <v>2161</v>
      </c>
      <c r="C482" s="100">
        <v>1000</v>
      </c>
      <c r="D482" s="46">
        <f t="shared" si="28"/>
        <v>85555</v>
      </c>
      <c r="E482" s="79"/>
      <c r="F482" s="100">
        <v>85555</v>
      </c>
      <c r="H482" s="98" t="s">
        <v>220</v>
      </c>
      <c r="I482" s="99" t="s">
        <v>2209</v>
      </c>
      <c r="J482" s="100">
        <v>1500</v>
      </c>
      <c r="K482" s="46">
        <f t="shared" si="29"/>
        <v>58371</v>
      </c>
      <c r="L482" s="79"/>
      <c r="M482" s="100">
        <v>58371</v>
      </c>
      <c r="O482" s="98" t="s">
        <v>1705</v>
      </c>
      <c r="P482" s="99" t="s">
        <v>2146</v>
      </c>
      <c r="Q482" s="100">
        <v>3494350</v>
      </c>
      <c r="R482" s="46">
        <f t="shared" si="30"/>
        <v>15517082</v>
      </c>
      <c r="S482" s="100">
        <v>3934509</v>
      </c>
      <c r="T482" s="100">
        <v>11582573</v>
      </c>
      <c r="V482" s="98" t="s">
        <v>18</v>
      </c>
      <c r="W482" s="99" t="s">
        <v>2153</v>
      </c>
      <c r="X482" s="79"/>
      <c r="Y482" s="100">
        <f t="shared" si="31"/>
        <v>286610</v>
      </c>
      <c r="Z482" s="79"/>
      <c r="AA482" s="100">
        <v>286610</v>
      </c>
    </row>
    <row r="483" spans="1:27" ht="15">
      <c r="A483" s="98" t="s">
        <v>50</v>
      </c>
      <c r="B483" s="99" t="s">
        <v>2333</v>
      </c>
      <c r="C483" s="79"/>
      <c r="D483" s="46">
        <f t="shared" si="28"/>
        <v>1800</v>
      </c>
      <c r="E483" s="79"/>
      <c r="F483" s="100">
        <v>1800</v>
      </c>
      <c r="H483" s="98" t="s">
        <v>223</v>
      </c>
      <c r="I483" s="99" t="s">
        <v>2210</v>
      </c>
      <c r="J483" s="100">
        <v>7000</v>
      </c>
      <c r="K483" s="46">
        <f t="shared" si="29"/>
        <v>15100</v>
      </c>
      <c r="L483" s="100">
        <v>3000</v>
      </c>
      <c r="M483" s="100">
        <v>12100</v>
      </c>
      <c r="O483" s="98" t="s">
        <v>1708</v>
      </c>
      <c r="P483" s="99" t="s">
        <v>2147</v>
      </c>
      <c r="Q483" s="100">
        <v>5965616</v>
      </c>
      <c r="R483" s="46">
        <f t="shared" si="30"/>
        <v>8567579</v>
      </c>
      <c r="S483" s="100">
        <v>3010735</v>
      </c>
      <c r="T483" s="100">
        <v>5556844</v>
      </c>
      <c r="V483" s="98" t="s">
        <v>21</v>
      </c>
      <c r="W483" s="99" t="s">
        <v>2265</v>
      </c>
      <c r="X483" s="79"/>
      <c r="Y483" s="100">
        <f t="shared" si="31"/>
        <v>106075</v>
      </c>
      <c r="Z483" s="79"/>
      <c r="AA483" s="100">
        <v>106075</v>
      </c>
    </row>
    <row r="484" spans="1:27" ht="15">
      <c r="A484" s="98" t="s">
        <v>53</v>
      </c>
      <c r="B484" s="99" t="s">
        <v>2162</v>
      </c>
      <c r="C484" s="79"/>
      <c r="D484" s="46">
        <f t="shared" si="28"/>
        <v>202517</v>
      </c>
      <c r="E484" s="100">
        <v>107000</v>
      </c>
      <c r="F484" s="100">
        <v>95517</v>
      </c>
      <c r="H484" s="98" t="s">
        <v>226</v>
      </c>
      <c r="I484" s="99" t="s">
        <v>2211</v>
      </c>
      <c r="J484" s="79"/>
      <c r="K484" s="46">
        <f t="shared" si="29"/>
        <v>364400</v>
      </c>
      <c r="L484" s="79"/>
      <c r="M484" s="100">
        <v>364400</v>
      </c>
      <c r="O484" s="98" t="s">
        <v>1711</v>
      </c>
      <c r="P484" s="99" t="s">
        <v>2148</v>
      </c>
      <c r="Q484" s="79"/>
      <c r="R484" s="46">
        <f t="shared" si="30"/>
        <v>3795384</v>
      </c>
      <c r="S484" s="100">
        <v>33800</v>
      </c>
      <c r="T484" s="100">
        <v>3761584</v>
      </c>
      <c r="V484" s="98" t="s">
        <v>24</v>
      </c>
      <c r="W484" s="99" t="s">
        <v>2154</v>
      </c>
      <c r="X484" s="100">
        <v>45303</v>
      </c>
      <c r="Y484" s="100">
        <f t="shared" si="31"/>
        <v>17743250</v>
      </c>
      <c r="Z484" s="100">
        <v>642036</v>
      </c>
      <c r="AA484" s="100">
        <v>17101214</v>
      </c>
    </row>
    <row r="485" spans="1:27" ht="15">
      <c r="A485" s="98" t="s">
        <v>56</v>
      </c>
      <c r="B485" s="99" t="s">
        <v>2222</v>
      </c>
      <c r="C485" s="79"/>
      <c r="D485" s="46">
        <f t="shared" si="28"/>
        <v>56524</v>
      </c>
      <c r="E485" s="79"/>
      <c r="F485" s="100">
        <v>56524</v>
      </c>
      <c r="H485" s="98" t="s">
        <v>229</v>
      </c>
      <c r="I485" s="99" t="s">
        <v>1832</v>
      </c>
      <c r="J485" s="79"/>
      <c r="K485" s="46">
        <f t="shared" si="29"/>
        <v>7900</v>
      </c>
      <c r="L485" s="79"/>
      <c r="M485" s="100">
        <v>7900</v>
      </c>
      <c r="O485" s="98" t="s">
        <v>1714</v>
      </c>
      <c r="P485" s="99" t="s">
        <v>2149</v>
      </c>
      <c r="Q485" s="100">
        <v>4898350</v>
      </c>
      <c r="R485" s="46">
        <f t="shared" si="30"/>
        <v>6005310</v>
      </c>
      <c r="S485" s="100">
        <v>1440225</v>
      </c>
      <c r="T485" s="100">
        <v>4565085</v>
      </c>
      <c r="V485" s="98" t="s">
        <v>27</v>
      </c>
      <c r="W485" s="99" t="s">
        <v>2236</v>
      </c>
      <c r="X485" s="100">
        <v>2496336</v>
      </c>
      <c r="Y485" s="100">
        <f t="shared" si="31"/>
        <v>4314787</v>
      </c>
      <c r="Z485" s="100">
        <v>3275726</v>
      </c>
      <c r="AA485" s="100">
        <v>1039061</v>
      </c>
    </row>
    <row r="486" spans="1:27" ht="15">
      <c r="A486" s="98" t="s">
        <v>59</v>
      </c>
      <c r="B486" s="99" t="s">
        <v>2163</v>
      </c>
      <c r="C486" s="100">
        <v>23000</v>
      </c>
      <c r="D486" s="46">
        <f t="shared" si="28"/>
        <v>345687</v>
      </c>
      <c r="E486" s="79"/>
      <c r="F486" s="100">
        <v>345687</v>
      </c>
      <c r="H486" s="98" t="s">
        <v>232</v>
      </c>
      <c r="I486" s="99" t="s">
        <v>2212</v>
      </c>
      <c r="J486" s="79"/>
      <c r="K486" s="46">
        <f t="shared" si="29"/>
        <v>29899</v>
      </c>
      <c r="L486" s="79"/>
      <c r="M486" s="100">
        <v>29899</v>
      </c>
      <c r="O486" s="98" t="s">
        <v>1717</v>
      </c>
      <c r="P486" s="99" t="s">
        <v>2150</v>
      </c>
      <c r="Q486" s="100">
        <v>4300792</v>
      </c>
      <c r="R486" s="46">
        <f t="shared" si="30"/>
        <v>17953151</v>
      </c>
      <c r="S486" s="100">
        <v>1986836</v>
      </c>
      <c r="T486" s="100">
        <v>15966315</v>
      </c>
      <c r="V486" s="98" t="s">
        <v>30</v>
      </c>
      <c r="W486" s="99" t="s">
        <v>2155</v>
      </c>
      <c r="X486" s="79"/>
      <c r="Y486" s="100">
        <f t="shared" si="31"/>
        <v>7512758</v>
      </c>
      <c r="Z486" s="100">
        <v>4908000</v>
      </c>
      <c r="AA486" s="100">
        <v>2604758</v>
      </c>
    </row>
    <row r="487" spans="1:27" ht="15">
      <c r="A487" s="98" t="s">
        <v>62</v>
      </c>
      <c r="B487" s="99" t="s">
        <v>2164</v>
      </c>
      <c r="C487" s="79"/>
      <c r="D487" s="46">
        <f t="shared" si="28"/>
        <v>63360</v>
      </c>
      <c r="E487" s="100">
        <v>7385</v>
      </c>
      <c r="F487" s="100">
        <v>55975</v>
      </c>
      <c r="H487" s="98" t="s">
        <v>235</v>
      </c>
      <c r="I487" s="99" t="s">
        <v>2213</v>
      </c>
      <c r="J487" s="79"/>
      <c r="K487" s="46">
        <f t="shared" si="29"/>
        <v>43903</v>
      </c>
      <c r="L487" s="79"/>
      <c r="M487" s="100">
        <v>43903</v>
      </c>
      <c r="O487" s="98" t="s">
        <v>1720</v>
      </c>
      <c r="P487" s="99" t="s">
        <v>2318</v>
      </c>
      <c r="Q487" s="100">
        <v>675000</v>
      </c>
      <c r="R487" s="46">
        <f t="shared" si="30"/>
        <v>1175058</v>
      </c>
      <c r="S487" s="79"/>
      <c r="T487" s="100">
        <v>1175058</v>
      </c>
      <c r="V487" s="98" t="s">
        <v>32</v>
      </c>
      <c r="W487" s="99" t="s">
        <v>2156</v>
      </c>
      <c r="X487" s="100">
        <v>894000</v>
      </c>
      <c r="Y487" s="100">
        <f t="shared" si="31"/>
        <v>3493589</v>
      </c>
      <c r="Z487" s="79"/>
      <c r="AA487" s="100">
        <v>3493589</v>
      </c>
    </row>
    <row r="488" spans="1:27" ht="15">
      <c r="A488" s="98" t="s">
        <v>65</v>
      </c>
      <c r="B488" s="99" t="s">
        <v>2165</v>
      </c>
      <c r="C488" s="79"/>
      <c r="D488" s="46">
        <f t="shared" si="28"/>
        <v>145841</v>
      </c>
      <c r="E488" s="100">
        <v>27550</v>
      </c>
      <c r="F488" s="100">
        <v>118291</v>
      </c>
      <c r="H488" s="98" t="s">
        <v>238</v>
      </c>
      <c r="I488" s="99" t="s">
        <v>2214</v>
      </c>
      <c r="J488" s="100">
        <v>1000</v>
      </c>
      <c r="K488" s="46">
        <f t="shared" si="29"/>
        <v>117551</v>
      </c>
      <c r="L488" s="79"/>
      <c r="M488" s="100">
        <v>117551</v>
      </c>
      <c r="O488" s="98" t="s">
        <v>1723</v>
      </c>
      <c r="P488" s="99" t="s">
        <v>1928</v>
      </c>
      <c r="Q488" s="100">
        <v>8545806</v>
      </c>
      <c r="R488" s="46">
        <f t="shared" si="30"/>
        <v>19042830</v>
      </c>
      <c r="S488" s="100">
        <v>1731450</v>
      </c>
      <c r="T488" s="100">
        <v>17311380</v>
      </c>
      <c r="V488" s="98" t="s">
        <v>35</v>
      </c>
      <c r="W488" s="99" t="s">
        <v>2157</v>
      </c>
      <c r="X488" s="100">
        <v>41000</v>
      </c>
      <c r="Y488" s="100">
        <f t="shared" si="31"/>
        <v>437718</v>
      </c>
      <c r="Z488" s="79"/>
      <c r="AA488" s="100">
        <v>437718</v>
      </c>
    </row>
    <row r="489" spans="1:27" ht="15">
      <c r="A489" s="98" t="s">
        <v>68</v>
      </c>
      <c r="B489" s="99" t="s">
        <v>2166</v>
      </c>
      <c r="C489" s="79"/>
      <c r="D489" s="46">
        <f t="shared" si="28"/>
        <v>81567</v>
      </c>
      <c r="E489" s="100">
        <v>7500</v>
      </c>
      <c r="F489" s="100">
        <v>74067</v>
      </c>
      <c r="H489" s="98" t="s">
        <v>240</v>
      </c>
      <c r="I489" s="99" t="s">
        <v>2215</v>
      </c>
      <c r="J489" s="79"/>
      <c r="K489" s="46">
        <f t="shared" si="29"/>
        <v>89957</v>
      </c>
      <c r="L489" s="79"/>
      <c r="M489" s="100">
        <v>89957</v>
      </c>
      <c r="O489" s="98" t="s">
        <v>1725</v>
      </c>
      <c r="P489" s="99" t="s">
        <v>2151</v>
      </c>
      <c r="Q489" s="79"/>
      <c r="R489" s="46">
        <f t="shared" si="30"/>
        <v>3112612</v>
      </c>
      <c r="S489" s="100">
        <v>350000</v>
      </c>
      <c r="T489" s="100">
        <v>2762612</v>
      </c>
      <c r="V489" s="98" t="s">
        <v>38</v>
      </c>
      <c r="W489" s="99" t="s">
        <v>2158</v>
      </c>
      <c r="X489" s="100">
        <v>23800</v>
      </c>
      <c r="Y489" s="100">
        <f t="shared" si="31"/>
        <v>11960844</v>
      </c>
      <c r="Z489" s="100">
        <v>1848018</v>
      </c>
      <c r="AA489" s="100">
        <v>10112826</v>
      </c>
    </row>
    <row r="490" spans="1:27" ht="15">
      <c r="A490" s="98" t="s">
        <v>71</v>
      </c>
      <c r="B490" s="99" t="s">
        <v>2167</v>
      </c>
      <c r="C490" s="100">
        <v>38800</v>
      </c>
      <c r="D490" s="46">
        <f t="shared" si="28"/>
        <v>86610</v>
      </c>
      <c r="E490" s="79"/>
      <c r="F490" s="100">
        <v>86610</v>
      </c>
      <c r="H490" s="98" t="s">
        <v>243</v>
      </c>
      <c r="I490" s="99" t="s">
        <v>1814</v>
      </c>
      <c r="J490" s="79"/>
      <c r="K490" s="46">
        <f t="shared" si="29"/>
        <v>36322</v>
      </c>
      <c r="L490" s="79"/>
      <c r="M490" s="100">
        <v>36322</v>
      </c>
      <c r="O490" s="98" t="s">
        <v>15</v>
      </c>
      <c r="P490" s="99" t="s">
        <v>2152</v>
      </c>
      <c r="Q490" s="100">
        <v>19478957</v>
      </c>
      <c r="R490" s="46">
        <f t="shared" si="30"/>
        <v>16956535</v>
      </c>
      <c r="S490" s="100">
        <v>1261941</v>
      </c>
      <c r="T490" s="100">
        <v>15694594</v>
      </c>
      <c r="V490" s="98" t="s">
        <v>41</v>
      </c>
      <c r="W490" s="99" t="s">
        <v>2159</v>
      </c>
      <c r="X490" s="79"/>
      <c r="Y490" s="100">
        <f t="shared" si="31"/>
        <v>472750</v>
      </c>
      <c r="Z490" s="79"/>
      <c r="AA490" s="100">
        <v>472750</v>
      </c>
    </row>
    <row r="491" spans="1:27" ht="15">
      <c r="A491" s="98" t="s">
        <v>74</v>
      </c>
      <c r="B491" s="99" t="s">
        <v>2168</v>
      </c>
      <c r="C491" s="100">
        <v>480605</v>
      </c>
      <c r="D491" s="46">
        <f t="shared" si="28"/>
        <v>73000</v>
      </c>
      <c r="E491" s="79"/>
      <c r="F491" s="100">
        <v>73000</v>
      </c>
      <c r="H491" s="98" t="s">
        <v>246</v>
      </c>
      <c r="I491" s="99" t="s">
        <v>2223</v>
      </c>
      <c r="J491" s="100">
        <v>18630</v>
      </c>
      <c r="K491" s="46">
        <f t="shared" si="29"/>
        <v>204310</v>
      </c>
      <c r="L491" s="79"/>
      <c r="M491" s="100">
        <v>204310</v>
      </c>
      <c r="O491" s="98" t="s">
        <v>18</v>
      </c>
      <c r="P491" s="99" t="s">
        <v>2153</v>
      </c>
      <c r="Q491" s="79"/>
      <c r="R491" s="46">
        <f t="shared" si="30"/>
        <v>2422804</v>
      </c>
      <c r="S491" s="100">
        <v>4575</v>
      </c>
      <c r="T491" s="100">
        <v>2418229</v>
      </c>
      <c r="V491" s="98" t="s">
        <v>43</v>
      </c>
      <c r="W491" s="99" t="s">
        <v>2160</v>
      </c>
      <c r="X491" s="100">
        <v>520500</v>
      </c>
      <c r="Y491" s="100">
        <f t="shared" si="31"/>
        <v>4455741</v>
      </c>
      <c r="Z491" s="79"/>
      <c r="AA491" s="100">
        <v>4455741</v>
      </c>
    </row>
    <row r="492" spans="1:27" ht="15">
      <c r="A492" s="98" t="s">
        <v>77</v>
      </c>
      <c r="B492" s="99" t="s">
        <v>2169</v>
      </c>
      <c r="C492" s="100">
        <v>335150</v>
      </c>
      <c r="D492" s="46">
        <f t="shared" si="28"/>
        <v>111685</v>
      </c>
      <c r="E492" s="100">
        <v>3000</v>
      </c>
      <c r="F492" s="100">
        <v>108685</v>
      </c>
      <c r="H492" s="98" t="s">
        <v>249</v>
      </c>
      <c r="I492" s="99" t="s">
        <v>2224</v>
      </c>
      <c r="J492" s="100">
        <v>5868300</v>
      </c>
      <c r="K492" s="46">
        <f t="shared" si="29"/>
        <v>2</v>
      </c>
      <c r="L492" s="79"/>
      <c r="M492" s="100">
        <v>2</v>
      </c>
      <c r="O492" s="98" t="s">
        <v>21</v>
      </c>
      <c r="P492" s="99" t="s">
        <v>2265</v>
      </c>
      <c r="Q492" s="100">
        <v>3200</v>
      </c>
      <c r="R492" s="46">
        <f t="shared" si="30"/>
        <v>369411</v>
      </c>
      <c r="S492" s="100">
        <v>165500</v>
      </c>
      <c r="T492" s="100">
        <v>203911</v>
      </c>
      <c r="V492" s="98" t="s">
        <v>46</v>
      </c>
      <c r="W492" s="99" t="s">
        <v>2161</v>
      </c>
      <c r="X492" s="100">
        <v>39900</v>
      </c>
      <c r="Y492" s="100">
        <f t="shared" si="31"/>
        <v>1775213</v>
      </c>
      <c r="Z492" s="79"/>
      <c r="AA492" s="100">
        <v>1775213</v>
      </c>
    </row>
    <row r="493" spans="1:27" ht="15">
      <c r="A493" s="98" t="s">
        <v>80</v>
      </c>
      <c r="B493" s="99" t="s">
        <v>2170</v>
      </c>
      <c r="C493" s="100">
        <v>2000</v>
      </c>
      <c r="D493" s="46">
        <f t="shared" si="28"/>
        <v>355768</v>
      </c>
      <c r="E493" s="100">
        <v>9700</v>
      </c>
      <c r="F493" s="100">
        <v>346068</v>
      </c>
      <c r="O493" s="98" t="s">
        <v>24</v>
      </c>
      <c r="P493" s="99" t="s">
        <v>2154</v>
      </c>
      <c r="Q493" s="100">
        <v>11671214</v>
      </c>
      <c r="R493" s="46">
        <f t="shared" si="30"/>
        <v>9099046</v>
      </c>
      <c r="S493" s="100">
        <v>971616</v>
      </c>
      <c r="T493" s="100">
        <v>8127430</v>
      </c>
      <c r="V493" s="98" t="s">
        <v>50</v>
      </c>
      <c r="W493" s="99" t="s">
        <v>2333</v>
      </c>
      <c r="X493" s="79"/>
      <c r="Y493" s="100">
        <f t="shared" si="31"/>
        <v>24999</v>
      </c>
      <c r="Z493" s="79"/>
      <c r="AA493" s="100">
        <v>24999</v>
      </c>
    </row>
    <row r="494" spans="1:27" ht="15">
      <c r="A494" s="98" t="s">
        <v>83</v>
      </c>
      <c r="B494" s="99" t="s">
        <v>2171</v>
      </c>
      <c r="C494" s="100">
        <v>955692</v>
      </c>
      <c r="D494" s="46">
        <f t="shared" si="28"/>
        <v>504942</v>
      </c>
      <c r="E494" s="100">
        <v>48350</v>
      </c>
      <c r="F494" s="100">
        <v>456592</v>
      </c>
      <c r="O494" s="98" t="s">
        <v>27</v>
      </c>
      <c r="P494" s="99" t="s">
        <v>2236</v>
      </c>
      <c r="Q494" s="100">
        <v>1662300</v>
      </c>
      <c r="R494" s="46">
        <f t="shared" si="30"/>
        <v>3764359</v>
      </c>
      <c r="S494" s="100">
        <v>143350</v>
      </c>
      <c r="T494" s="100">
        <v>3621009</v>
      </c>
      <c r="V494" s="98" t="s">
        <v>53</v>
      </c>
      <c r="W494" s="99" t="s">
        <v>2162</v>
      </c>
      <c r="X494" s="100">
        <v>87890</v>
      </c>
      <c r="Y494" s="100">
        <f t="shared" si="31"/>
        <v>1003727</v>
      </c>
      <c r="Z494" s="100">
        <v>474829</v>
      </c>
      <c r="AA494" s="100">
        <v>528898</v>
      </c>
    </row>
    <row r="495" spans="1:27" ht="15">
      <c r="A495" s="98" t="s">
        <v>86</v>
      </c>
      <c r="B495" s="99" t="s">
        <v>2172</v>
      </c>
      <c r="C495" s="79"/>
      <c r="D495" s="46">
        <f t="shared" si="28"/>
        <v>73510</v>
      </c>
      <c r="E495" s="79"/>
      <c r="F495" s="100">
        <v>73510</v>
      </c>
      <c r="O495" s="98" t="s">
        <v>30</v>
      </c>
      <c r="P495" s="99" t="s">
        <v>2155</v>
      </c>
      <c r="Q495" s="100">
        <v>786850</v>
      </c>
      <c r="R495" s="46">
        <f t="shared" si="30"/>
        <v>1968603</v>
      </c>
      <c r="S495" s="100">
        <v>770200</v>
      </c>
      <c r="T495" s="100">
        <v>1198403</v>
      </c>
      <c r="V495" s="98" t="s">
        <v>56</v>
      </c>
      <c r="W495" s="99" t="s">
        <v>2222</v>
      </c>
      <c r="X495" s="79"/>
      <c r="Y495" s="100">
        <f t="shared" si="31"/>
        <v>369180</v>
      </c>
      <c r="Z495" s="79"/>
      <c r="AA495" s="100">
        <v>369180</v>
      </c>
    </row>
    <row r="496" spans="1:27" ht="15">
      <c r="A496" s="98" t="s">
        <v>89</v>
      </c>
      <c r="B496" s="99" t="s">
        <v>2173</v>
      </c>
      <c r="C496" s="79"/>
      <c r="D496" s="46">
        <f t="shared" si="28"/>
        <v>125920</v>
      </c>
      <c r="E496" s="79"/>
      <c r="F496" s="100">
        <v>125920</v>
      </c>
      <c r="O496" s="98" t="s">
        <v>32</v>
      </c>
      <c r="P496" s="99" t="s">
        <v>2156</v>
      </c>
      <c r="Q496" s="100">
        <v>593900</v>
      </c>
      <c r="R496" s="46">
        <f t="shared" si="30"/>
        <v>4429757</v>
      </c>
      <c r="S496" s="100">
        <v>310890</v>
      </c>
      <c r="T496" s="100">
        <v>4118867</v>
      </c>
      <c r="V496" s="98" t="s">
        <v>59</v>
      </c>
      <c r="W496" s="99" t="s">
        <v>2163</v>
      </c>
      <c r="X496" s="100">
        <v>66001</v>
      </c>
      <c r="Y496" s="100">
        <f t="shared" si="31"/>
        <v>1810499</v>
      </c>
      <c r="Z496" s="79"/>
      <c r="AA496" s="100">
        <v>1810499</v>
      </c>
    </row>
    <row r="497" spans="1:27" ht="15">
      <c r="A497" s="98" t="s">
        <v>92</v>
      </c>
      <c r="B497" s="99" t="s">
        <v>2174</v>
      </c>
      <c r="C497" s="100">
        <v>60000</v>
      </c>
      <c r="D497" s="46">
        <f t="shared" si="28"/>
        <v>71703</v>
      </c>
      <c r="E497" s="79"/>
      <c r="F497" s="100">
        <v>71703</v>
      </c>
      <c r="O497" s="98" t="s">
        <v>35</v>
      </c>
      <c r="P497" s="99" t="s">
        <v>2157</v>
      </c>
      <c r="Q497" s="100">
        <v>2500</v>
      </c>
      <c r="R497" s="46">
        <f t="shared" si="30"/>
        <v>713924</v>
      </c>
      <c r="S497" s="100">
        <v>122500</v>
      </c>
      <c r="T497" s="100">
        <v>591424</v>
      </c>
      <c r="V497" s="98" t="s">
        <v>62</v>
      </c>
      <c r="W497" s="99" t="s">
        <v>2164</v>
      </c>
      <c r="X497" s="100">
        <v>76301</v>
      </c>
      <c r="Y497" s="100">
        <f t="shared" si="31"/>
        <v>1907102</v>
      </c>
      <c r="Z497" s="100">
        <v>256595</v>
      </c>
      <c r="AA497" s="100">
        <v>1650507</v>
      </c>
    </row>
    <row r="498" spans="1:27" ht="15">
      <c r="A498" s="98" t="s">
        <v>95</v>
      </c>
      <c r="B498" s="99" t="s">
        <v>2175</v>
      </c>
      <c r="C498" s="79"/>
      <c r="D498" s="46">
        <f t="shared" si="28"/>
        <v>38017</v>
      </c>
      <c r="E498" s="79"/>
      <c r="F498" s="100">
        <v>38017</v>
      </c>
      <c r="O498" s="98" t="s">
        <v>38</v>
      </c>
      <c r="P498" s="99" t="s">
        <v>2158</v>
      </c>
      <c r="Q498" s="100">
        <v>5006695</v>
      </c>
      <c r="R498" s="46">
        <f t="shared" si="30"/>
        <v>3587131</v>
      </c>
      <c r="S498" s="100">
        <v>309900</v>
      </c>
      <c r="T498" s="100">
        <v>3277231</v>
      </c>
      <c r="V498" s="98" t="s">
        <v>65</v>
      </c>
      <c r="W498" s="99" t="s">
        <v>2165</v>
      </c>
      <c r="X498" s="100">
        <v>120663</v>
      </c>
      <c r="Y498" s="100">
        <f t="shared" si="31"/>
        <v>1176307</v>
      </c>
      <c r="Z498" s="79"/>
      <c r="AA498" s="100">
        <v>1176307</v>
      </c>
    </row>
    <row r="499" spans="1:27" ht="15">
      <c r="A499" s="98" t="s">
        <v>98</v>
      </c>
      <c r="B499" s="99" t="s">
        <v>2176</v>
      </c>
      <c r="C499" s="79"/>
      <c r="D499" s="46">
        <f t="shared" si="28"/>
        <v>70901</v>
      </c>
      <c r="E499" s="100">
        <v>9500</v>
      </c>
      <c r="F499" s="100">
        <v>61401</v>
      </c>
      <c r="O499" s="98" t="s">
        <v>41</v>
      </c>
      <c r="P499" s="99" t="s">
        <v>2159</v>
      </c>
      <c r="Q499" s="100">
        <v>495700</v>
      </c>
      <c r="R499" s="46">
        <f t="shared" si="30"/>
        <v>961124</v>
      </c>
      <c r="S499" s="79"/>
      <c r="T499" s="100">
        <v>961124</v>
      </c>
      <c r="V499" s="98" t="s">
        <v>68</v>
      </c>
      <c r="W499" s="99" t="s">
        <v>2166</v>
      </c>
      <c r="X499" s="100">
        <v>109095</v>
      </c>
      <c r="Y499" s="100">
        <f t="shared" si="31"/>
        <v>388147</v>
      </c>
      <c r="Z499" s="100">
        <v>278541</v>
      </c>
      <c r="AA499" s="100">
        <v>109606</v>
      </c>
    </row>
    <row r="500" spans="1:27" ht="15">
      <c r="A500" s="98" t="s">
        <v>101</v>
      </c>
      <c r="B500" s="99" t="s">
        <v>2263</v>
      </c>
      <c r="C500" s="79"/>
      <c r="D500" s="46">
        <f t="shared" si="28"/>
        <v>1224280</v>
      </c>
      <c r="E500" s="100">
        <v>229600</v>
      </c>
      <c r="F500" s="100">
        <v>994680</v>
      </c>
      <c r="O500" s="98" t="s">
        <v>43</v>
      </c>
      <c r="P500" s="99" t="s">
        <v>2160</v>
      </c>
      <c r="Q500" s="100">
        <v>10581715</v>
      </c>
      <c r="R500" s="46">
        <f t="shared" si="30"/>
        <v>10582046</v>
      </c>
      <c r="S500" s="100">
        <v>3530725</v>
      </c>
      <c r="T500" s="100">
        <v>7051321</v>
      </c>
      <c r="V500" s="98" t="s">
        <v>71</v>
      </c>
      <c r="W500" s="99" t="s">
        <v>2167</v>
      </c>
      <c r="X500" s="100">
        <v>2969559</v>
      </c>
      <c r="Y500" s="100">
        <f t="shared" si="31"/>
        <v>133974</v>
      </c>
      <c r="Z500" s="100">
        <v>4300</v>
      </c>
      <c r="AA500" s="100">
        <v>129674</v>
      </c>
    </row>
    <row r="501" spans="1:27" ht="15">
      <c r="A501" s="98" t="s">
        <v>104</v>
      </c>
      <c r="B501" s="99" t="s">
        <v>2177</v>
      </c>
      <c r="C501" s="79"/>
      <c r="D501" s="46">
        <f t="shared" si="28"/>
        <v>243948</v>
      </c>
      <c r="E501" s="79"/>
      <c r="F501" s="100">
        <v>243948</v>
      </c>
      <c r="O501" s="98" t="s">
        <v>46</v>
      </c>
      <c r="P501" s="99" t="s">
        <v>2161</v>
      </c>
      <c r="Q501" s="100">
        <v>1143100</v>
      </c>
      <c r="R501" s="46">
        <f t="shared" si="30"/>
        <v>2999799</v>
      </c>
      <c r="S501" s="100">
        <v>1047374</v>
      </c>
      <c r="T501" s="100">
        <v>1952425</v>
      </c>
      <c r="V501" s="98" t="s">
        <v>74</v>
      </c>
      <c r="W501" s="99" t="s">
        <v>2168</v>
      </c>
      <c r="X501" s="100">
        <v>12861</v>
      </c>
      <c r="Y501" s="100">
        <f t="shared" si="31"/>
        <v>183269</v>
      </c>
      <c r="Z501" s="79"/>
      <c r="AA501" s="100">
        <v>183269</v>
      </c>
    </row>
    <row r="502" spans="1:27" ht="15">
      <c r="A502" s="98" t="s">
        <v>107</v>
      </c>
      <c r="B502" s="99" t="s">
        <v>2178</v>
      </c>
      <c r="C502" s="79"/>
      <c r="D502" s="46">
        <f t="shared" si="28"/>
        <v>120468</v>
      </c>
      <c r="E502" s="100">
        <v>25000</v>
      </c>
      <c r="F502" s="100">
        <v>95468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183707</v>
      </c>
      <c r="Y502" s="100">
        <f t="shared" si="31"/>
        <v>336898</v>
      </c>
      <c r="Z502" s="100">
        <v>3500</v>
      </c>
      <c r="AA502" s="100">
        <v>333398</v>
      </c>
    </row>
    <row r="503" spans="1:27" ht="15">
      <c r="A503" s="98" t="s">
        <v>110</v>
      </c>
      <c r="B503" s="99" t="s">
        <v>2179</v>
      </c>
      <c r="C503" s="79"/>
      <c r="D503" s="46">
        <f t="shared" si="28"/>
        <v>33284</v>
      </c>
      <c r="E503" s="79"/>
      <c r="F503" s="100">
        <v>33284</v>
      </c>
      <c r="O503" s="98" t="s">
        <v>53</v>
      </c>
      <c r="P503" s="99" t="s">
        <v>2162</v>
      </c>
      <c r="Q503" s="100">
        <v>23450</v>
      </c>
      <c r="R503" s="46">
        <f t="shared" si="30"/>
        <v>1524500</v>
      </c>
      <c r="S503" s="100">
        <v>358898</v>
      </c>
      <c r="T503" s="100">
        <v>1165602</v>
      </c>
      <c r="V503" s="98" t="s">
        <v>80</v>
      </c>
      <c r="W503" s="99" t="s">
        <v>2170</v>
      </c>
      <c r="X503" s="100">
        <v>31826</v>
      </c>
      <c r="Y503" s="100">
        <f t="shared" si="31"/>
        <v>4083004</v>
      </c>
      <c r="Z503" s="100">
        <v>3281975</v>
      </c>
      <c r="AA503" s="100">
        <v>801029</v>
      </c>
    </row>
    <row r="504" spans="1:27" ht="15">
      <c r="A504" s="98" t="s">
        <v>113</v>
      </c>
      <c r="B504" s="99" t="s">
        <v>2180</v>
      </c>
      <c r="C504" s="79"/>
      <c r="D504" s="46">
        <f t="shared" si="28"/>
        <v>932683</v>
      </c>
      <c r="E504" s="100">
        <v>111401</v>
      </c>
      <c r="F504" s="100">
        <v>821282</v>
      </c>
      <c r="O504" s="98" t="s">
        <v>56</v>
      </c>
      <c r="P504" s="99" t="s">
        <v>2222</v>
      </c>
      <c r="Q504" s="79"/>
      <c r="R504" s="46">
        <f t="shared" si="30"/>
        <v>612113</v>
      </c>
      <c r="S504" s="79"/>
      <c r="T504" s="100">
        <v>612113</v>
      </c>
      <c r="V504" s="98" t="s">
        <v>83</v>
      </c>
      <c r="W504" s="99" t="s">
        <v>2171</v>
      </c>
      <c r="X504" s="100">
        <v>1410644</v>
      </c>
      <c r="Y504" s="100">
        <f t="shared" si="31"/>
        <v>2730737</v>
      </c>
      <c r="Z504" s="79"/>
      <c r="AA504" s="100">
        <v>2730737</v>
      </c>
    </row>
    <row r="505" spans="1:27" ht="15">
      <c r="A505" s="98" t="s">
        <v>127</v>
      </c>
      <c r="B505" s="99" t="s">
        <v>2181</v>
      </c>
      <c r="C505" s="100">
        <v>1</v>
      </c>
      <c r="D505" s="46">
        <f t="shared" si="28"/>
        <v>234324</v>
      </c>
      <c r="E505" s="100">
        <v>20000</v>
      </c>
      <c r="F505" s="100">
        <v>214324</v>
      </c>
      <c r="O505" s="98" t="s">
        <v>59</v>
      </c>
      <c r="P505" s="99" t="s">
        <v>2163</v>
      </c>
      <c r="Q505" s="100">
        <v>804000</v>
      </c>
      <c r="R505" s="46">
        <f t="shared" si="30"/>
        <v>2344891</v>
      </c>
      <c r="S505" s="100">
        <v>281955</v>
      </c>
      <c r="T505" s="100">
        <v>2062936</v>
      </c>
      <c r="V505" s="98" t="s">
        <v>86</v>
      </c>
      <c r="W505" s="99" t="s">
        <v>2172</v>
      </c>
      <c r="X505" s="100">
        <v>101400</v>
      </c>
      <c r="Y505" s="100">
        <f t="shared" si="31"/>
        <v>1177842</v>
      </c>
      <c r="Z505" s="100">
        <v>45444</v>
      </c>
      <c r="AA505" s="100">
        <v>1132398</v>
      </c>
    </row>
    <row r="506" spans="1:27" ht="15">
      <c r="A506" s="98" t="s">
        <v>129</v>
      </c>
      <c r="B506" s="99" t="s">
        <v>2182</v>
      </c>
      <c r="C506" s="79"/>
      <c r="D506" s="46">
        <f t="shared" si="28"/>
        <v>1092684</v>
      </c>
      <c r="E506" s="100">
        <v>534100</v>
      </c>
      <c r="F506" s="100">
        <v>558584</v>
      </c>
      <c r="O506" s="98" t="s">
        <v>62</v>
      </c>
      <c r="P506" s="99" t="s">
        <v>2164</v>
      </c>
      <c r="Q506" s="100">
        <v>1308400</v>
      </c>
      <c r="R506" s="46">
        <f t="shared" si="30"/>
        <v>2328911</v>
      </c>
      <c r="S506" s="100">
        <v>423385</v>
      </c>
      <c r="T506" s="100">
        <v>1905526</v>
      </c>
      <c r="V506" s="98" t="s">
        <v>89</v>
      </c>
      <c r="W506" s="99" t="s">
        <v>2173</v>
      </c>
      <c r="X506" s="79"/>
      <c r="Y506" s="100">
        <f t="shared" si="31"/>
        <v>250266</v>
      </c>
      <c r="Z506" s="79"/>
      <c r="AA506" s="100">
        <v>250266</v>
      </c>
    </row>
    <row r="507" spans="1:27" ht="15">
      <c r="A507" s="98" t="s">
        <v>133</v>
      </c>
      <c r="B507" s="99" t="s">
        <v>2183</v>
      </c>
      <c r="C507" s="100">
        <v>875000</v>
      </c>
      <c r="D507" s="46">
        <f t="shared" si="28"/>
        <v>724061</v>
      </c>
      <c r="E507" s="100">
        <v>243700</v>
      </c>
      <c r="F507" s="100">
        <v>480361</v>
      </c>
      <c r="O507" s="98" t="s">
        <v>65</v>
      </c>
      <c r="P507" s="99" t="s">
        <v>2165</v>
      </c>
      <c r="Q507" s="79"/>
      <c r="R507" s="46">
        <f t="shared" si="30"/>
        <v>1600391</v>
      </c>
      <c r="S507" s="100">
        <v>95900</v>
      </c>
      <c r="T507" s="100">
        <v>1504491</v>
      </c>
      <c r="V507" s="98" t="s">
        <v>92</v>
      </c>
      <c r="W507" s="99" t="s">
        <v>2174</v>
      </c>
      <c r="X507" s="100">
        <v>1489243</v>
      </c>
      <c r="Y507" s="100">
        <f t="shared" si="31"/>
        <v>2589558</v>
      </c>
      <c r="Z507" s="100">
        <v>467000</v>
      </c>
      <c r="AA507" s="100">
        <v>2122558</v>
      </c>
    </row>
    <row r="508" spans="1:27" ht="15">
      <c r="A508" s="98" t="s">
        <v>136</v>
      </c>
      <c r="B508" s="99" t="s">
        <v>2184</v>
      </c>
      <c r="C508" s="100">
        <v>14000</v>
      </c>
      <c r="D508" s="46">
        <f t="shared" si="28"/>
        <v>761096</v>
      </c>
      <c r="E508" s="100">
        <v>289950</v>
      </c>
      <c r="F508" s="100">
        <v>471146</v>
      </c>
      <c r="O508" s="98" t="s">
        <v>68</v>
      </c>
      <c r="P508" s="99" t="s">
        <v>2166</v>
      </c>
      <c r="Q508" s="79"/>
      <c r="R508" s="46">
        <f t="shared" si="30"/>
        <v>926962</v>
      </c>
      <c r="S508" s="100">
        <v>264550</v>
      </c>
      <c r="T508" s="100">
        <v>662412</v>
      </c>
      <c r="V508" s="98" t="s">
        <v>95</v>
      </c>
      <c r="W508" s="99" t="s">
        <v>2175</v>
      </c>
      <c r="X508" s="100">
        <v>4250</v>
      </c>
      <c r="Y508" s="100">
        <f t="shared" si="31"/>
        <v>109388</v>
      </c>
      <c r="Z508" s="100">
        <v>5000</v>
      </c>
      <c r="AA508" s="100">
        <v>104388</v>
      </c>
    </row>
    <row r="509" spans="1:27" ht="15">
      <c r="A509" s="98" t="s">
        <v>139</v>
      </c>
      <c r="B509" s="99" t="s">
        <v>2185</v>
      </c>
      <c r="C509" s="100">
        <v>3480682</v>
      </c>
      <c r="D509" s="46">
        <f t="shared" si="28"/>
        <v>1287138</v>
      </c>
      <c r="E509" s="100">
        <v>82800</v>
      </c>
      <c r="F509" s="100">
        <v>1204338</v>
      </c>
      <c r="O509" s="98" t="s">
        <v>71</v>
      </c>
      <c r="P509" s="99" t="s">
        <v>2167</v>
      </c>
      <c r="Q509" s="100">
        <v>543401</v>
      </c>
      <c r="R509" s="46">
        <f t="shared" si="30"/>
        <v>1157679</v>
      </c>
      <c r="S509" s="100">
        <v>111402</v>
      </c>
      <c r="T509" s="100">
        <v>1046277</v>
      </c>
      <c r="V509" s="98" t="s">
        <v>98</v>
      </c>
      <c r="W509" s="99" t="s">
        <v>2176</v>
      </c>
      <c r="X509" s="100">
        <v>20000</v>
      </c>
      <c r="Y509" s="100">
        <f t="shared" si="31"/>
        <v>106650</v>
      </c>
      <c r="Z509" s="79"/>
      <c r="AA509" s="100">
        <v>106650</v>
      </c>
    </row>
    <row r="510" spans="1:27" ht="15">
      <c r="A510" s="98" t="s">
        <v>142</v>
      </c>
      <c r="B510" s="99" t="s">
        <v>2186</v>
      </c>
      <c r="C510" s="100">
        <v>160000</v>
      </c>
      <c r="D510" s="46">
        <f t="shared" si="28"/>
        <v>567450</v>
      </c>
      <c r="E510" s="100">
        <v>114500</v>
      </c>
      <c r="F510" s="100">
        <v>452950</v>
      </c>
      <c r="O510" s="98" t="s">
        <v>74</v>
      </c>
      <c r="P510" s="99" t="s">
        <v>2168</v>
      </c>
      <c r="Q510" s="100">
        <v>755755</v>
      </c>
      <c r="R510" s="46">
        <f t="shared" si="30"/>
        <v>576924</v>
      </c>
      <c r="S510" s="100">
        <v>19500</v>
      </c>
      <c r="T510" s="100">
        <v>557424</v>
      </c>
      <c r="V510" s="98" t="s">
        <v>101</v>
      </c>
      <c r="W510" s="99" t="s">
        <v>2263</v>
      </c>
      <c r="X510" s="100">
        <v>1050500</v>
      </c>
      <c r="Y510" s="100">
        <f t="shared" si="31"/>
        <v>6599172</v>
      </c>
      <c r="Z510" s="100">
        <v>357000</v>
      </c>
      <c r="AA510" s="100">
        <v>6242172</v>
      </c>
    </row>
    <row r="511" spans="1:27" ht="15">
      <c r="A511" s="98" t="s">
        <v>145</v>
      </c>
      <c r="B511" s="99" t="s">
        <v>2187</v>
      </c>
      <c r="C511" s="100">
        <v>21800</v>
      </c>
      <c r="D511" s="46">
        <f t="shared" si="28"/>
        <v>116547</v>
      </c>
      <c r="E511" s="79"/>
      <c r="F511" s="100">
        <v>116547</v>
      </c>
      <c r="O511" s="98" t="s">
        <v>77</v>
      </c>
      <c r="P511" s="99" t="s">
        <v>2169</v>
      </c>
      <c r="Q511" s="100">
        <v>716300</v>
      </c>
      <c r="R511" s="46">
        <f t="shared" si="30"/>
        <v>1582900</v>
      </c>
      <c r="S511" s="100">
        <v>398700</v>
      </c>
      <c r="T511" s="100">
        <v>1184200</v>
      </c>
      <c r="V511" s="98" t="s">
        <v>104</v>
      </c>
      <c r="W511" s="99" t="s">
        <v>2177</v>
      </c>
      <c r="X511" s="79"/>
      <c r="Y511" s="100">
        <f t="shared" si="31"/>
        <v>1720</v>
      </c>
      <c r="Z511" s="79"/>
      <c r="AA511" s="100">
        <v>1720</v>
      </c>
    </row>
    <row r="512" spans="1:27" ht="15">
      <c r="A512" s="98" t="s">
        <v>148</v>
      </c>
      <c r="B512" s="99" t="s">
        <v>2237</v>
      </c>
      <c r="C512" s="79"/>
      <c r="D512" s="46">
        <f t="shared" si="28"/>
        <v>434586</v>
      </c>
      <c r="E512" s="79"/>
      <c r="F512" s="100">
        <v>434586</v>
      </c>
      <c r="O512" s="98" t="s">
        <v>80</v>
      </c>
      <c r="P512" s="99" t="s">
        <v>2170</v>
      </c>
      <c r="Q512" s="100">
        <v>503376</v>
      </c>
      <c r="R512" s="46">
        <f t="shared" si="30"/>
        <v>3139435</v>
      </c>
      <c r="S512" s="100">
        <v>405498</v>
      </c>
      <c r="T512" s="100">
        <v>2733937</v>
      </c>
      <c r="V512" s="98" t="s">
        <v>107</v>
      </c>
      <c r="W512" s="99" t="s">
        <v>2178</v>
      </c>
      <c r="X512" s="100">
        <v>200800</v>
      </c>
      <c r="Y512" s="100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151</v>
      </c>
      <c r="B513" s="99" t="s">
        <v>2188</v>
      </c>
      <c r="C513" s="79"/>
      <c r="D513" s="46">
        <f t="shared" si="28"/>
        <v>245356</v>
      </c>
      <c r="E513" s="100">
        <v>13000</v>
      </c>
      <c r="F513" s="100">
        <v>232356</v>
      </c>
      <c r="O513" s="98" t="s">
        <v>83</v>
      </c>
      <c r="P513" s="99" t="s">
        <v>2171</v>
      </c>
      <c r="Q513" s="100">
        <v>2454242</v>
      </c>
      <c r="R513" s="46">
        <f t="shared" si="30"/>
        <v>6544719</v>
      </c>
      <c r="S513" s="100">
        <v>785900</v>
      </c>
      <c r="T513" s="100">
        <v>5758819</v>
      </c>
      <c r="V513" s="98" t="s">
        <v>110</v>
      </c>
      <c r="W513" s="99" t="s">
        <v>2179</v>
      </c>
      <c r="X513" s="100">
        <v>7300</v>
      </c>
      <c r="Y513" s="100">
        <f t="shared" si="31"/>
        <v>281879</v>
      </c>
      <c r="Z513" s="100">
        <v>93000</v>
      </c>
      <c r="AA513" s="100">
        <v>188879</v>
      </c>
    </row>
    <row r="514" spans="1:27" ht="15">
      <c r="A514" s="98" t="s">
        <v>154</v>
      </c>
      <c r="B514" s="99" t="s">
        <v>2189</v>
      </c>
      <c r="C514" s="100">
        <v>1</v>
      </c>
      <c r="D514" s="46">
        <f t="shared" si="28"/>
        <v>1097538</v>
      </c>
      <c r="E514" s="100">
        <v>429650</v>
      </c>
      <c r="F514" s="100">
        <v>667888</v>
      </c>
      <c r="O514" s="98" t="s">
        <v>86</v>
      </c>
      <c r="P514" s="99" t="s">
        <v>2172</v>
      </c>
      <c r="Q514" s="79"/>
      <c r="R514" s="46">
        <f t="shared" si="30"/>
        <v>702565</v>
      </c>
      <c r="S514" s="100">
        <v>113000</v>
      </c>
      <c r="T514" s="100">
        <v>589565</v>
      </c>
      <c r="V514" s="98" t="s">
        <v>113</v>
      </c>
      <c r="W514" s="99" t="s">
        <v>2180</v>
      </c>
      <c r="X514" s="100">
        <v>1922585</v>
      </c>
      <c r="Y514" s="100">
        <f t="shared" si="31"/>
        <v>917776</v>
      </c>
      <c r="Z514" s="79"/>
      <c r="AA514" s="100">
        <v>917776</v>
      </c>
    </row>
    <row r="515" spans="1:27" ht="15">
      <c r="A515" s="98" t="s">
        <v>157</v>
      </c>
      <c r="B515" s="99" t="s">
        <v>2190</v>
      </c>
      <c r="C515" s="100">
        <v>2721000</v>
      </c>
      <c r="D515" s="46">
        <f t="shared" si="28"/>
        <v>416648</v>
      </c>
      <c r="E515" s="79"/>
      <c r="F515" s="100">
        <v>416648</v>
      </c>
      <c r="O515" s="98" t="s">
        <v>89</v>
      </c>
      <c r="P515" s="99" t="s">
        <v>2173</v>
      </c>
      <c r="Q515" s="79"/>
      <c r="R515" s="46">
        <f t="shared" si="30"/>
        <v>948502</v>
      </c>
      <c r="S515" s="100">
        <v>14000</v>
      </c>
      <c r="T515" s="100">
        <v>934502</v>
      </c>
      <c r="V515" s="98" t="s">
        <v>124</v>
      </c>
      <c r="W515" s="99" t="s">
        <v>2340</v>
      </c>
      <c r="X515" s="79"/>
      <c r="Y515" s="100">
        <f t="shared" si="31"/>
        <v>101</v>
      </c>
      <c r="Z515" s="79"/>
      <c r="AA515" s="100">
        <v>101</v>
      </c>
    </row>
    <row r="516" spans="1:27" ht="15">
      <c r="A516" s="98" t="s">
        <v>160</v>
      </c>
      <c r="B516" s="99" t="s">
        <v>2191</v>
      </c>
      <c r="C516" s="100">
        <v>50000000</v>
      </c>
      <c r="D516" s="46">
        <f t="shared" si="28"/>
        <v>1072236</v>
      </c>
      <c r="E516" s="100">
        <v>559175</v>
      </c>
      <c r="F516" s="100">
        <v>513061</v>
      </c>
      <c r="O516" s="98" t="s">
        <v>92</v>
      </c>
      <c r="P516" s="99" t="s">
        <v>2174</v>
      </c>
      <c r="Q516" s="100">
        <v>615289</v>
      </c>
      <c r="R516" s="46">
        <f t="shared" si="30"/>
        <v>1447583</v>
      </c>
      <c r="S516" s="100">
        <v>13175</v>
      </c>
      <c r="T516" s="100">
        <v>1434408</v>
      </c>
      <c r="V516" s="98" t="s">
        <v>127</v>
      </c>
      <c r="W516" s="99" t="s">
        <v>2181</v>
      </c>
      <c r="X516" s="100">
        <v>714369</v>
      </c>
      <c r="Y516" s="100">
        <f t="shared" si="31"/>
        <v>936795</v>
      </c>
      <c r="Z516" s="100">
        <v>26000</v>
      </c>
      <c r="AA516" s="100">
        <v>910795</v>
      </c>
    </row>
    <row r="517" spans="1:27" ht="15">
      <c r="A517" s="98" t="s">
        <v>163</v>
      </c>
      <c r="B517" s="99" t="s">
        <v>2192</v>
      </c>
      <c r="C517" s="79"/>
      <c r="D517" s="46">
        <f t="shared" si="28"/>
        <v>3236610</v>
      </c>
      <c r="E517" s="79"/>
      <c r="F517" s="100">
        <v>3236610</v>
      </c>
      <c r="O517" s="98" t="s">
        <v>95</v>
      </c>
      <c r="P517" s="99" t="s">
        <v>2175</v>
      </c>
      <c r="Q517" s="79"/>
      <c r="R517" s="46">
        <f t="shared" si="30"/>
        <v>541032</v>
      </c>
      <c r="S517" s="100">
        <v>136800</v>
      </c>
      <c r="T517" s="100">
        <v>404232</v>
      </c>
      <c r="V517" s="98" t="s">
        <v>129</v>
      </c>
      <c r="W517" s="99" t="s">
        <v>2182</v>
      </c>
      <c r="X517" s="79"/>
      <c r="Y517" s="100">
        <f t="shared" si="31"/>
        <v>6810512</v>
      </c>
      <c r="Z517" s="100">
        <v>1660114</v>
      </c>
      <c r="AA517" s="100">
        <v>5150398</v>
      </c>
    </row>
    <row r="518" spans="1:27" ht="15">
      <c r="A518" s="98" t="s">
        <v>166</v>
      </c>
      <c r="B518" s="99" t="s">
        <v>2193</v>
      </c>
      <c r="C518" s="79"/>
      <c r="D518" s="46">
        <f t="shared" si="28"/>
        <v>454100</v>
      </c>
      <c r="E518" s="100">
        <v>297200</v>
      </c>
      <c r="F518" s="100">
        <v>156900</v>
      </c>
      <c r="O518" s="98" t="s">
        <v>98</v>
      </c>
      <c r="P518" s="99" t="s">
        <v>2176</v>
      </c>
      <c r="Q518" s="79"/>
      <c r="R518" s="46">
        <f t="shared" si="30"/>
        <v>721607</v>
      </c>
      <c r="S518" s="100">
        <v>295250</v>
      </c>
      <c r="T518" s="100">
        <v>426357</v>
      </c>
      <c r="V518" s="98" t="s">
        <v>133</v>
      </c>
      <c r="W518" s="99" t="s">
        <v>2183</v>
      </c>
      <c r="X518" s="100">
        <v>1200000</v>
      </c>
      <c r="Y518" s="100">
        <f t="shared" si="31"/>
        <v>11891239</v>
      </c>
      <c r="Z518" s="79"/>
      <c r="AA518" s="100">
        <v>11891239</v>
      </c>
    </row>
    <row r="519" spans="1:27" ht="15">
      <c r="A519" s="98" t="s">
        <v>169</v>
      </c>
      <c r="B519" s="99" t="s">
        <v>2194</v>
      </c>
      <c r="C519" s="79"/>
      <c r="D519" s="46">
        <f aca="true" t="shared" si="32" ref="D519:D547">E519+F519</f>
        <v>604556</v>
      </c>
      <c r="E519" s="79"/>
      <c r="F519" s="100">
        <v>604556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10811157</v>
      </c>
      <c r="S519" s="100">
        <v>2316615</v>
      </c>
      <c r="T519" s="100">
        <v>8494542</v>
      </c>
      <c r="V519" s="98" t="s">
        <v>136</v>
      </c>
      <c r="W519" s="99" t="s">
        <v>2184</v>
      </c>
      <c r="X519" s="100">
        <v>10287</v>
      </c>
      <c r="Y519" s="100">
        <f aca="true" t="shared" si="34" ref="Y519:Y559">Z519+AA519</f>
        <v>7814791</v>
      </c>
      <c r="Z519" s="100">
        <v>129000</v>
      </c>
      <c r="AA519" s="100">
        <v>7685791</v>
      </c>
    </row>
    <row r="520" spans="1:27" ht="15">
      <c r="A520" s="98" t="s">
        <v>172</v>
      </c>
      <c r="B520" s="99" t="s">
        <v>2195</v>
      </c>
      <c r="C520" s="79"/>
      <c r="D520" s="46">
        <f t="shared" si="32"/>
        <v>581997</v>
      </c>
      <c r="E520" s="100">
        <v>275000</v>
      </c>
      <c r="F520" s="100">
        <v>306997</v>
      </c>
      <c r="O520" s="98" t="s">
        <v>104</v>
      </c>
      <c r="P520" s="99" t="s">
        <v>2177</v>
      </c>
      <c r="Q520" s="79"/>
      <c r="R520" s="46">
        <f t="shared" si="33"/>
        <v>1998779</v>
      </c>
      <c r="S520" s="100">
        <v>6000</v>
      </c>
      <c r="T520" s="100">
        <v>1992779</v>
      </c>
      <c r="V520" s="98" t="s">
        <v>139</v>
      </c>
      <c r="W520" s="99" t="s">
        <v>2185</v>
      </c>
      <c r="X520" s="100">
        <v>16531199</v>
      </c>
      <c r="Y520" s="100">
        <f t="shared" si="34"/>
        <v>20181610</v>
      </c>
      <c r="Z520" s="79"/>
      <c r="AA520" s="100">
        <v>20181610</v>
      </c>
    </row>
    <row r="521" spans="1:27" ht="15">
      <c r="A521" s="98" t="s">
        <v>175</v>
      </c>
      <c r="B521" s="99" t="s">
        <v>2196</v>
      </c>
      <c r="C521" s="100">
        <v>962700</v>
      </c>
      <c r="D521" s="46">
        <f t="shared" si="32"/>
        <v>1212824</v>
      </c>
      <c r="E521" s="100">
        <v>95000</v>
      </c>
      <c r="F521" s="100">
        <v>1117824</v>
      </c>
      <c r="O521" s="98" t="s">
        <v>107</v>
      </c>
      <c r="P521" s="99" t="s">
        <v>2178</v>
      </c>
      <c r="Q521" s="100">
        <v>179500</v>
      </c>
      <c r="R521" s="46">
        <f t="shared" si="33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100">
        <f t="shared" si="34"/>
        <v>2019670</v>
      </c>
      <c r="Z521" s="79"/>
      <c r="AA521" s="100">
        <v>2019670</v>
      </c>
    </row>
    <row r="522" spans="1:27" ht="15">
      <c r="A522" s="98" t="s">
        <v>178</v>
      </c>
      <c r="B522" s="99" t="s">
        <v>1846</v>
      </c>
      <c r="C522" s="79"/>
      <c r="D522" s="46">
        <f t="shared" si="32"/>
        <v>735895</v>
      </c>
      <c r="E522" s="100">
        <v>217000</v>
      </c>
      <c r="F522" s="100">
        <v>518895</v>
      </c>
      <c r="O522" s="98" t="s">
        <v>110</v>
      </c>
      <c r="P522" s="99" t="s">
        <v>2179</v>
      </c>
      <c r="Q522" s="79"/>
      <c r="R522" s="46">
        <f t="shared" si="33"/>
        <v>314741</v>
      </c>
      <c r="S522" s="100">
        <v>3000</v>
      </c>
      <c r="T522" s="100">
        <v>311741</v>
      </c>
      <c r="V522" s="98" t="s">
        <v>145</v>
      </c>
      <c r="W522" s="99" t="s">
        <v>2187</v>
      </c>
      <c r="X522" s="100">
        <v>109804</v>
      </c>
      <c r="Y522" s="100">
        <f t="shared" si="34"/>
        <v>1497890</v>
      </c>
      <c r="Z522" s="79"/>
      <c r="AA522" s="100">
        <v>1497890</v>
      </c>
    </row>
    <row r="523" spans="1:27" ht="15">
      <c r="A523" s="98" t="s">
        <v>180</v>
      </c>
      <c r="B523" s="99" t="s">
        <v>2197</v>
      </c>
      <c r="C523" s="100">
        <v>18200</v>
      </c>
      <c r="D523" s="46">
        <f t="shared" si="32"/>
        <v>3638865</v>
      </c>
      <c r="E523" s="100">
        <v>992700</v>
      </c>
      <c r="F523" s="100">
        <v>2646165</v>
      </c>
      <c r="O523" s="98" t="s">
        <v>113</v>
      </c>
      <c r="P523" s="99" t="s">
        <v>2180</v>
      </c>
      <c r="Q523" s="100">
        <v>575075</v>
      </c>
      <c r="R523" s="46">
        <f t="shared" si="33"/>
        <v>6144478</v>
      </c>
      <c r="S523" s="100">
        <v>529505</v>
      </c>
      <c r="T523" s="100">
        <v>5614973</v>
      </c>
      <c r="V523" s="98" t="s">
        <v>148</v>
      </c>
      <c r="W523" s="99" t="s">
        <v>2237</v>
      </c>
      <c r="X523" s="100">
        <v>22400</v>
      </c>
      <c r="Y523" s="100">
        <f t="shared" si="34"/>
        <v>1476219</v>
      </c>
      <c r="Z523" s="100">
        <v>98760</v>
      </c>
      <c r="AA523" s="100">
        <v>1377459</v>
      </c>
    </row>
    <row r="524" spans="1:27" ht="15">
      <c r="A524" s="98" t="s">
        <v>183</v>
      </c>
      <c r="B524" s="99" t="s">
        <v>1977</v>
      </c>
      <c r="C524" s="79"/>
      <c r="D524" s="46">
        <f t="shared" si="32"/>
        <v>1299738</v>
      </c>
      <c r="E524" s="100">
        <v>236900</v>
      </c>
      <c r="F524" s="100">
        <v>1062838</v>
      </c>
      <c r="O524" s="98" t="s">
        <v>127</v>
      </c>
      <c r="P524" s="99" t="s">
        <v>2181</v>
      </c>
      <c r="Q524" s="100">
        <v>1045731</v>
      </c>
      <c r="R524" s="46">
        <f t="shared" si="33"/>
        <v>2337079</v>
      </c>
      <c r="S524" s="100">
        <v>234958</v>
      </c>
      <c r="T524" s="100">
        <v>2102121</v>
      </c>
      <c r="V524" s="98" t="s">
        <v>151</v>
      </c>
      <c r="W524" s="99" t="s">
        <v>2188</v>
      </c>
      <c r="X524" s="100">
        <v>2800000</v>
      </c>
      <c r="Y524" s="100">
        <f t="shared" si="34"/>
        <v>2661293</v>
      </c>
      <c r="Z524" s="79"/>
      <c r="AA524" s="100">
        <v>2661293</v>
      </c>
    </row>
    <row r="525" spans="1:27" ht="15">
      <c r="A525" s="98" t="s">
        <v>185</v>
      </c>
      <c r="B525" s="99" t="s">
        <v>2198</v>
      </c>
      <c r="C525" s="100">
        <v>1836000</v>
      </c>
      <c r="D525" s="46">
        <f t="shared" si="32"/>
        <v>3567774</v>
      </c>
      <c r="E525" s="100">
        <v>2208719</v>
      </c>
      <c r="F525" s="100">
        <v>1359055</v>
      </c>
      <c r="O525" s="98" t="s">
        <v>129</v>
      </c>
      <c r="P525" s="99" t="s">
        <v>2182</v>
      </c>
      <c r="Q525" s="100">
        <v>952500</v>
      </c>
      <c r="R525" s="46">
        <f t="shared" si="33"/>
        <v>10361812</v>
      </c>
      <c r="S525" s="100">
        <v>4265789</v>
      </c>
      <c r="T525" s="100">
        <v>6096023</v>
      </c>
      <c r="V525" s="98" t="s">
        <v>154</v>
      </c>
      <c r="W525" s="99" t="s">
        <v>2189</v>
      </c>
      <c r="X525" s="100">
        <v>5335804</v>
      </c>
      <c r="Y525" s="100">
        <f t="shared" si="34"/>
        <v>24330043</v>
      </c>
      <c r="Z525" s="100">
        <v>1390751</v>
      </c>
      <c r="AA525" s="100">
        <v>22939292</v>
      </c>
    </row>
    <row r="526" spans="1:27" ht="15">
      <c r="A526" s="98" t="s">
        <v>188</v>
      </c>
      <c r="B526" s="99" t="s">
        <v>2199</v>
      </c>
      <c r="C526" s="79"/>
      <c r="D526" s="46">
        <f t="shared" si="32"/>
        <v>27150</v>
      </c>
      <c r="E526" s="79"/>
      <c r="F526" s="100">
        <v>27150</v>
      </c>
      <c r="O526" s="98" t="s">
        <v>133</v>
      </c>
      <c r="P526" s="99" t="s">
        <v>2183</v>
      </c>
      <c r="Q526" s="100">
        <v>1777600</v>
      </c>
      <c r="R526" s="46">
        <f t="shared" si="33"/>
        <v>7391184</v>
      </c>
      <c r="S526" s="100">
        <v>3546043</v>
      </c>
      <c r="T526" s="100">
        <v>3845141</v>
      </c>
      <c r="V526" s="98" t="s">
        <v>157</v>
      </c>
      <c r="W526" s="99" t="s">
        <v>2190</v>
      </c>
      <c r="X526" s="100">
        <v>16857862</v>
      </c>
      <c r="Y526" s="100">
        <f t="shared" si="34"/>
        <v>3547391</v>
      </c>
      <c r="Z526" s="79"/>
      <c r="AA526" s="100">
        <v>3547391</v>
      </c>
    </row>
    <row r="527" spans="1:27" ht="15">
      <c r="A527" s="98" t="s">
        <v>191</v>
      </c>
      <c r="B527" s="99" t="s">
        <v>2200</v>
      </c>
      <c r="C527" s="79"/>
      <c r="D527" s="46">
        <f t="shared" si="32"/>
        <v>86304</v>
      </c>
      <c r="E527" s="79"/>
      <c r="F527" s="100">
        <v>86304</v>
      </c>
      <c r="O527" s="98" t="s">
        <v>136</v>
      </c>
      <c r="P527" s="99" t="s">
        <v>2184</v>
      </c>
      <c r="Q527" s="100">
        <v>2363524</v>
      </c>
      <c r="R527" s="46">
        <f t="shared" si="33"/>
        <v>14235656</v>
      </c>
      <c r="S527" s="100">
        <v>5729882</v>
      </c>
      <c r="T527" s="100">
        <v>8505774</v>
      </c>
      <c r="V527" s="98" t="s">
        <v>160</v>
      </c>
      <c r="W527" s="99" t="s">
        <v>2191</v>
      </c>
      <c r="X527" s="100">
        <v>2768929</v>
      </c>
      <c r="Y527" s="100">
        <f t="shared" si="34"/>
        <v>17312205</v>
      </c>
      <c r="Z527" s="100">
        <v>1217002</v>
      </c>
      <c r="AA527" s="100">
        <v>16095203</v>
      </c>
    </row>
    <row r="528" spans="1:27" ht="15">
      <c r="A528" s="98" t="s">
        <v>192</v>
      </c>
      <c r="B528" s="99" t="s">
        <v>2201</v>
      </c>
      <c r="C528" s="79"/>
      <c r="D528" s="46">
        <f t="shared" si="32"/>
        <v>15193</v>
      </c>
      <c r="E528" s="79"/>
      <c r="F528" s="100">
        <v>15193</v>
      </c>
      <c r="O528" s="98" t="s">
        <v>139</v>
      </c>
      <c r="P528" s="99" t="s">
        <v>2185</v>
      </c>
      <c r="Q528" s="100">
        <v>18875512</v>
      </c>
      <c r="R528" s="46">
        <f t="shared" si="33"/>
        <v>11451457</v>
      </c>
      <c r="S528" s="100">
        <v>129900</v>
      </c>
      <c r="T528" s="100">
        <v>11321557</v>
      </c>
      <c r="V528" s="98" t="s">
        <v>163</v>
      </c>
      <c r="W528" s="99" t="s">
        <v>2192</v>
      </c>
      <c r="X528" s="100">
        <v>17465625</v>
      </c>
      <c r="Y528" s="100">
        <f t="shared" si="34"/>
        <v>1764068</v>
      </c>
      <c r="Z528" s="79"/>
      <c r="AA528" s="100">
        <v>1764068</v>
      </c>
    </row>
    <row r="529" spans="1:27" ht="15">
      <c r="A529" s="98" t="s">
        <v>193</v>
      </c>
      <c r="B529" s="99" t="s">
        <v>2334</v>
      </c>
      <c r="C529" s="79"/>
      <c r="D529" s="46">
        <f t="shared" si="32"/>
        <v>47945</v>
      </c>
      <c r="E529" s="79"/>
      <c r="F529" s="100">
        <v>47945</v>
      </c>
      <c r="O529" s="98" t="s">
        <v>142</v>
      </c>
      <c r="P529" s="99" t="s">
        <v>2186</v>
      </c>
      <c r="Q529" s="100">
        <v>860200</v>
      </c>
      <c r="R529" s="46">
        <f t="shared" si="33"/>
        <v>4483603</v>
      </c>
      <c r="S529" s="100">
        <v>1392480</v>
      </c>
      <c r="T529" s="100">
        <v>3091123</v>
      </c>
      <c r="V529" s="98" t="s">
        <v>166</v>
      </c>
      <c r="W529" s="99" t="s">
        <v>2193</v>
      </c>
      <c r="X529" s="79"/>
      <c r="Y529" s="100">
        <f t="shared" si="34"/>
        <v>13854780</v>
      </c>
      <c r="Z529" s="79"/>
      <c r="AA529" s="100">
        <v>13854780</v>
      </c>
    </row>
    <row r="530" spans="1:27" ht="15">
      <c r="A530" s="98" t="s">
        <v>194</v>
      </c>
      <c r="B530" s="99" t="s">
        <v>2202</v>
      </c>
      <c r="C530" s="79"/>
      <c r="D530" s="46">
        <f t="shared" si="32"/>
        <v>79910</v>
      </c>
      <c r="E530" s="100">
        <v>1420</v>
      </c>
      <c r="F530" s="100">
        <v>78490</v>
      </c>
      <c r="O530" s="98" t="s">
        <v>145</v>
      </c>
      <c r="P530" s="99" t="s">
        <v>2187</v>
      </c>
      <c r="Q530" s="100">
        <v>249200</v>
      </c>
      <c r="R530" s="46">
        <f t="shared" si="33"/>
        <v>1989072</v>
      </c>
      <c r="S530" s="100">
        <v>940859</v>
      </c>
      <c r="T530" s="100">
        <v>1048213</v>
      </c>
      <c r="V530" s="98" t="s">
        <v>169</v>
      </c>
      <c r="W530" s="99" t="s">
        <v>2194</v>
      </c>
      <c r="X530" s="100">
        <v>4130000</v>
      </c>
      <c r="Y530" s="100">
        <f t="shared" si="34"/>
        <v>6066814</v>
      </c>
      <c r="Z530" s="100">
        <v>1345000</v>
      </c>
      <c r="AA530" s="100">
        <v>4721814</v>
      </c>
    </row>
    <row r="531" spans="1:27" ht="15">
      <c r="A531" s="98" t="s">
        <v>198</v>
      </c>
      <c r="B531" s="99" t="s">
        <v>1928</v>
      </c>
      <c r="C531" s="79"/>
      <c r="D531" s="46">
        <f t="shared" si="32"/>
        <v>25201</v>
      </c>
      <c r="E531" s="100">
        <v>4000</v>
      </c>
      <c r="F531" s="100">
        <v>21201</v>
      </c>
      <c r="O531" s="98" t="s">
        <v>148</v>
      </c>
      <c r="P531" s="99" t="s">
        <v>2237</v>
      </c>
      <c r="Q531" s="100">
        <v>328501</v>
      </c>
      <c r="R531" s="46">
        <f t="shared" si="33"/>
        <v>3274181</v>
      </c>
      <c r="S531" s="100">
        <v>9600</v>
      </c>
      <c r="T531" s="100">
        <v>3264581</v>
      </c>
      <c r="V531" s="98" t="s">
        <v>172</v>
      </c>
      <c r="W531" s="99" t="s">
        <v>2195</v>
      </c>
      <c r="X531" s="100">
        <v>3500</v>
      </c>
      <c r="Y531" s="100">
        <f t="shared" si="34"/>
        <v>3382205</v>
      </c>
      <c r="Z531" s="79"/>
      <c r="AA531" s="100">
        <v>3382205</v>
      </c>
    </row>
    <row r="532" spans="1:27" ht="15">
      <c r="A532" s="98" t="s">
        <v>201</v>
      </c>
      <c r="B532" s="99" t="s">
        <v>2203</v>
      </c>
      <c r="C532" s="79"/>
      <c r="D532" s="46">
        <f t="shared" si="32"/>
        <v>36998</v>
      </c>
      <c r="E532" s="79"/>
      <c r="F532" s="100">
        <v>36998</v>
      </c>
      <c r="O532" s="98" t="s">
        <v>151</v>
      </c>
      <c r="P532" s="99" t="s">
        <v>2188</v>
      </c>
      <c r="Q532" s="100">
        <v>998020</v>
      </c>
      <c r="R532" s="46">
        <f t="shared" si="33"/>
        <v>2749109</v>
      </c>
      <c r="S532" s="100">
        <v>407200</v>
      </c>
      <c r="T532" s="100">
        <v>2341909</v>
      </c>
      <c r="V532" s="98" t="s">
        <v>175</v>
      </c>
      <c r="W532" s="99" t="s">
        <v>2196</v>
      </c>
      <c r="X532" s="100">
        <v>11338600</v>
      </c>
      <c r="Y532" s="100">
        <f t="shared" si="34"/>
        <v>5152679</v>
      </c>
      <c r="Z532" s="79"/>
      <c r="AA532" s="100">
        <v>5152679</v>
      </c>
    </row>
    <row r="533" spans="1:27" ht="15">
      <c r="A533" s="98" t="s">
        <v>204</v>
      </c>
      <c r="B533" s="99" t="s">
        <v>1898</v>
      </c>
      <c r="C533" s="79"/>
      <c r="D533" s="46">
        <f t="shared" si="32"/>
        <v>57131</v>
      </c>
      <c r="E533" s="100">
        <v>13000</v>
      </c>
      <c r="F533" s="100">
        <v>44131</v>
      </c>
      <c r="O533" s="98" t="s">
        <v>154</v>
      </c>
      <c r="P533" s="99" t="s">
        <v>2189</v>
      </c>
      <c r="Q533" s="100">
        <v>3728396</v>
      </c>
      <c r="R533" s="46">
        <f t="shared" si="33"/>
        <v>8983715</v>
      </c>
      <c r="S533" s="100">
        <v>1270051</v>
      </c>
      <c r="T533" s="100">
        <v>7713664</v>
      </c>
      <c r="V533" s="98" t="s">
        <v>178</v>
      </c>
      <c r="W533" s="99" t="s">
        <v>1846</v>
      </c>
      <c r="X533" s="100">
        <v>4450700</v>
      </c>
      <c r="Y533" s="100">
        <f t="shared" si="34"/>
        <v>12428971</v>
      </c>
      <c r="Z533" s="79"/>
      <c r="AA533" s="100">
        <v>12428971</v>
      </c>
    </row>
    <row r="534" spans="1:27" ht="15">
      <c r="A534" s="98" t="s">
        <v>209</v>
      </c>
      <c r="B534" s="99" t="s">
        <v>2205</v>
      </c>
      <c r="C534" s="79"/>
      <c r="D534" s="46">
        <f t="shared" si="32"/>
        <v>22000</v>
      </c>
      <c r="E534" s="79"/>
      <c r="F534" s="100">
        <v>22000</v>
      </c>
      <c r="O534" s="98" t="s">
        <v>157</v>
      </c>
      <c r="P534" s="99" t="s">
        <v>2190</v>
      </c>
      <c r="Q534" s="100">
        <v>8306850</v>
      </c>
      <c r="R534" s="46">
        <f t="shared" si="33"/>
        <v>7823464</v>
      </c>
      <c r="S534" s="100">
        <v>1689130</v>
      </c>
      <c r="T534" s="100">
        <v>6134334</v>
      </c>
      <c r="V534" s="98" t="s">
        <v>180</v>
      </c>
      <c r="W534" s="99" t="s">
        <v>2197</v>
      </c>
      <c r="X534" s="100">
        <v>1103702</v>
      </c>
      <c r="Y534" s="100">
        <f t="shared" si="34"/>
        <v>36651273</v>
      </c>
      <c r="Z534" s="100">
        <v>7568152</v>
      </c>
      <c r="AA534" s="100">
        <v>29083121</v>
      </c>
    </row>
    <row r="535" spans="1:27" ht="15">
      <c r="A535" s="98" t="s">
        <v>212</v>
      </c>
      <c r="B535" s="99" t="s">
        <v>2206</v>
      </c>
      <c r="C535" s="79"/>
      <c r="D535" s="46">
        <f t="shared" si="32"/>
        <v>6201</v>
      </c>
      <c r="E535" s="79"/>
      <c r="F535" s="100">
        <v>6201</v>
      </c>
      <c r="O535" s="98" t="s">
        <v>160</v>
      </c>
      <c r="P535" s="99" t="s">
        <v>2191</v>
      </c>
      <c r="Q535" s="100">
        <v>51493300</v>
      </c>
      <c r="R535" s="46">
        <f t="shared" si="33"/>
        <v>9954534</v>
      </c>
      <c r="S535" s="100">
        <v>3139439</v>
      </c>
      <c r="T535" s="100">
        <v>6815095</v>
      </c>
      <c r="V535" s="98" t="s">
        <v>183</v>
      </c>
      <c r="W535" s="99" t="s">
        <v>1977</v>
      </c>
      <c r="X535" s="100">
        <v>3024528</v>
      </c>
      <c r="Y535" s="100">
        <f t="shared" si="34"/>
        <v>14413793</v>
      </c>
      <c r="Z535" s="100">
        <v>384171</v>
      </c>
      <c r="AA535" s="100">
        <v>14029622</v>
      </c>
    </row>
    <row r="536" spans="1:27" ht="15">
      <c r="A536" s="98" t="s">
        <v>214</v>
      </c>
      <c r="B536" s="99" t="s">
        <v>2207</v>
      </c>
      <c r="C536" s="79"/>
      <c r="D536" s="46">
        <f t="shared" si="32"/>
        <v>44319</v>
      </c>
      <c r="E536" s="79"/>
      <c r="F536" s="100">
        <v>44319</v>
      </c>
      <c r="O536" s="98" t="s">
        <v>163</v>
      </c>
      <c r="P536" s="99" t="s">
        <v>2192</v>
      </c>
      <c r="Q536" s="100">
        <v>278102</v>
      </c>
      <c r="R536" s="46">
        <f t="shared" si="33"/>
        <v>16343174</v>
      </c>
      <c r="S536" s="100">
        <v>5500</v>
      </c>
      <c r="T536" s="100">
        <v>16337674</v>
      </c>
      <c r="V536" s="98" t="s">
        <v>185</v>
      </c>
      <c r="W536" s="99" t="s">
        <v>2198</v>
      </c>
      <c r="X536" s="100">
        <v>854500</v>
      </c>
      <c r="Y536" s="100">
        <f t="shared" si="34"/>
        <v>10050512</v>
      </c>
      <c r="Z536" s="100">
        <v>830800</v>
      </c>
      <c r="AA536" s="100">
        <v>9219712</v>
      </c>
    </row>
    <row r="537" spans="1:27" ht="15">
      <c r="A537" s="98" t="s">
        <v>217</v>
      </c>
      <c r="B537" s="99" t="s">
        <v>2208</v>
      </c>
      <c r="C537" s="79"/>
      <c r="D537" s="46">
        <f t="shared" si="32"/>
        <v>319320</v>
      </c>
      <c r="E537" s="79"/>
      <c r="F537" s="100">
        <v>319320</v>
      </c>
      <c r="O537" s="98" t="s">
        <v>166</v>
      </c>
      <c r="P537" s="99" t="s">
        <v>2193</v>
      </c>
      <c r="Q537" s="100">
        <v>6976875</v>
      </c>
      <c r="R537" s="46">
        <f t="shared" si="33"/>
        <v>4731288</v>
      </c>
      <c r="S537" s="100">
        <v>1425172</v>
      </c>
      <c r="T537" s="100">
        <v>3306116</v>
      </c>
      <c r="V537" s="98" t="s">
        <v>191</v>
      </c>
      <c r="W537" s="99" t="s">
        <v>2200</v>
      </c>
      <c r="X537" s="100">
        <v>2400</v>
      </c>
      <c r="Y537" s="100">
        <f t="shared" si="34"/>
        <v>598300</v>
      </c>
      <c r="Z537" s="100">
        <v>133245</v>
      </c>
      <c r="AA537" s="100">
        <v>465055</v>
      </c>
    </row>
    <row r="538" spans="1:27" ht="15">
      <c r="A538" s="98" t="s">
        <v>220</v>
      </c>
      <c r="B538" s="99" t="s">
        <v>2209</v>
      </c>
      <c r="C538" s="79"/>
      <c r="D538" s="46">
        <f t="shared" si="32"/>
        <v>43785</v>
      </c>
      <c r="E538" s="79"/>
      <c r="F538" s="100">
        <v>43785</v>
      </c>
      <c r="O538" s="98" t="s">
        <v>169</v>
      </c>
      <c r="P538" s="99" t="s">
        <v>2194</v>
      </c>
      <c r="Q538" s="79"/>
      <c r="R538" s="46">
        <f t="shared" si="33"/>
        <v>4818044</v>
      </c>
      <c r="S538" s="100">
        <v>338650</v>
      </c>
      <c r="T538" s="100">
        <v>4479394</v>
      </c>
      <c r="V538" s="98" t="s">
        <v>192</v>
      </c>
      <c r="W538" s="99" t="s">
        <v>2201</v>
      </c>
      <c r="X538" s="100">
        <v>17700</v>
      </c>
      <c r="Y538" s="100">
        <f t="shared" si="34"/>
        <v>93288</v>
      </c>
      <c r="Z538" s="100">
        <v>57000</v>
      </c>
      <c r="AA538" s="100">
        <v>36288</v>
      </c>
    </row>
    <row r="539" spans="1:27" ht="15">
      <c r="A539" s="98" t="s">
        <v>223</v>
      </c>
      <c r="B539" s="99" t="s">
        <v>2210</v>
      </c>
      <c r="C539" s="100">
        <v>100</v>
      </c>
      <c r="D539" s="46">
        <f t="shared" si="32"/>
        <v>78059</v>
      </c>
      <c r="E539" s="79"/>
      <c r="F539" s="100">
        <v>78059</v>
      </c>
      <c r="O539" s="98" t="s">
        <v>172</v>
      </c>
      <c r="P539" s="99" t="s">
        <v>2195</v>
      </c>
      <c r="Q539" s="79"/>
      <c r="R539" s="46">
        <f t="shared" si="33"/>
        <v>2594069</v>
      </c>
      <c r="S539" s="100">
        <v>316455</v>
      </c>
      <c r="T539" s="100">
        <v>2277614</v>
      </c>
      <c r="V539" s="98" t="s">
        <v>193</v>
      </c>
      <c r="W539" s="99" t="s">
        <v>2334</v>
      </c>
      <c r="X539" s="79"/>
      <c r="Y539" s="100">
        <f t="shared" si="34"/>
        <v>954754</v>
      </c>
      <c r="Z539" s="79"/>
      <c r="AA539" s="100">
        <v>954754</v>
      </c>
    </row>
    <row r="540" spans="1:27" ht="15">
      <c r="A540" s="98" t="s">
        <v>226</v>
      </c>
      <c r="B540" s="99" t="s">
        <v>2211</v>
      </c>
      <c r="C540" s="79"/>
      <c r="D540" s="46">
        <f t="shared" si="32"/>
        <v>147320</v>
      </c>
      <c r="E540" s="79"/>
      <c r="F540" s="100">
        <v>147320</v>
      </c>
      <c r="O540" s="98" t="s">
        <v>175</v>
      </c>
      <c r="P540" s="99" t="s">
        <v>2196</v>
      </c>
      <c r="Q540" s="100">
        <v>6614400</v>
      </c>
      <c r="R540" s="46">
        <f t="shared" si="33"/>
        <v>13911513</v>
      </c>
      <c r="S540" s="100">
        <v>5011113</v>
      </c>
      <c r="T540" s="100">
        <v>8900400</v>
      </c>
      <c r="V540" s="98" t="s">
        <v>194</v>
      </c>
      <c r="W540" s="99" t="s">
        <v>2202</v>
      </c>
      <c r="X540" s="100">
        <v>287300</v>
      </c>
      <c r="Y540" s="100">
        <f t="shared" si="34"/>
        <v>1766077</v>
      </c>
      <c r="Z540" s="100">
        <v>503259</v>
      </c>
      <c r="AA540" s="100">
        <v>1262818</v>
      </c>
    </row>
    <row r="541" spans="1:27" ht="15">
      <c r="A541" s="98" t="s">
        <v>229</v>
      </c>
      <c r="B541" s="99" t="s">
        <v>1832</v>
      </c>
      <c r="C541" s="79"/>
      <c r="D541" s="46">
        <f t="shared" si="32"/>
        <v>210522</v>
      </c>
      <c r="E541" s="100">
        <v>34000</v>
      </c>
      <c r="F541" s="100">
        <v>176522</v>
      </c>
      <c r="O541" s="98" t="s">
        <v>178</v>
      </c>
      <c r="P541" s="99" t="s">
        <v>1846</v>
      </c>
      <c r="Q541" s="100">
        <v>804000</v>
      </c>
      <c r="R541" s="46">
        <f t="shared" si="33"/>
        <v>5442655</v>
      </c>
      <c r="S541" s="100">
        <v>1114240</v>
      </c>
      <c r="T541" s="100">
        <v>4328415</v>
      </c>
      <c r="V541" s="98" t="s">
        <v>198</v>
      </c>
      <c r="W541" s="99" t="s">
        <v>1928</v>
      </c>
      <c r="X541" s="100">
        <v>53500</v>
      </c>
      <c r="Y541" s="100">
        <f t="shared" si="34"/>
        <v>587744</v>
      </c>
      <c r="Z541" s="100">
        <v>30500</v>
      </c>
      <c r="AA541" s="100">
        <v>557244</v>
      </c>
    </row>
    <row r="542" spans="1:27" ht="15">
      <c r="A542" s="98" t="s">
        <v>232</v>
      </c>
      <c r="B542" s="99" t="s">
        <v>2212</v>
      </c>
      <c r="C542" s="79"/>
      <c r="D542" s="46">
        <f t="shared" si="32"/>
        <v>41600</v>
      </c>
      <c r="E542" s="100">
        <v>3500</v>
      </c>
      <c r="F542" s="100">
        <v>38100</v>
      </c>
      <c r="O542" s="98" t="s">
        <v>180</v>
      </c>
      <c r="P542" s="99" t="s">
        <v>2197</v>
      </c>
      <c r="Q542" s="100">
        <v>10558406</v>
      </c>
      <c r="R542" s="46">
        <f t="shared" si="33"/>
        <v>27717112</v>
      </c>
      <c r="S542" s="100">
        <v>7608759</v>
      </c>
      <c r="T542" s="100">
        <v>20108353</v>
      </c>
      <c r="V542" s="98" t="s">
        <v>201</v>
      </c>
      <c r="W542" s="99" t="s">
        <v>2203</v>
      </c>
      <c r="X542" s="100">
        <v>24825</v>
      </c>
      <c r="Y542" s="100">
        <f t="shared" si="34"/>
        <v>191518</v>
      </c>
      <c r="Z542" s="79"/>
      <c r="AA542" s="100">
        <v>191518</v>
      </c>
    </row>
    <row r="543" spans="1:27" ht="15">
      <c r="A543" s="98" t="s">
        <v>235</v>
      </c>
      <c r="B543" s="99" t="s">
        <v>2213</v>
      </c>
      <c r="C543" s="79"/>
      <c r="D543" s="46">
        <f t="shared" si="32"/>
        <v>281236</v>
      </c>
      <c r="E543" s="79"/>
      <c r="F543" s="100">
        <v>281236</v>
      </c>
      <c r="O543" s="98" t="s">
        <v>183</v>
      </c>
      <c r="P543" s="99" t="s">
        <v>1977</v>
      </c>
      <c r="Q543" s="100">
        <v>22192695</v>
      </c>
      <c r="R543" s="46">
        <f t="shared" si="33"/>
        <v>12228654</v>
      </c>
      <c r="S543" s="100">
        <v>2113597</v>
      </c>
      <c r="T543" s="100">
        <v>10115057</v>
      </c>
      <c r="V543" s="98" t="s">
        <v>204</v>
      </c>
      <c r="W543" s="99" t="s">
        <v>1898</v>
      </c>
      <c r="X543" s="100">
        <v>64771</v>
      </c>
      <c r="Y543" s="100">
        <f t="shared" si="34"/>
        <v>19275117</v>
      </c>
      <c r="Z543" s="100">
        <v>181683</v>
      </c>
      <c r="AA543" s="100">
        <v>19093434</v>
      </c>
    </row>
    <row r="544" spans="1:27" ht="15">
      <c r="A544" s="98" t="s">
        <v>238</v>
      </c>
      <c r="B544" s="99" t="s">
        <v>2214</v>
      </c>
      <c r="C544" s="79"/>
      <c r="D544" s="46">
        <f t="shared" si="32"/>
        <v>61251</v>
      </c>
      <c r="E544" s="79"/>
      <c r="F544" s="100">
        <v>61251</v>
      </c>
      <c r="O544" s="98" t="s">
        <v>185</v>
      </c>
      <c r="P544" s="99" t="s">
        <v>2198</v>
      </c>
      <c r="Q544" s="100">
        <v>18230591</v>
      </c>
      <c r="R544" s="46">
        <f t="shared" si="33"/>
        <v>26321381</v>
      </c>
      <c r="S544" s="100">
        <v>13509596</v>
      </c>
      <c r="T544" s="100">
        <v>12811785</v>
      </c>
      <c r="V544" s="98" t="s">
        <v>207</v>
      </c>
      <c r="W544" s="99" t="s">
        <v>2204</v>
      </c>
      <c r="X544" s="100">
        <v>1951800</v>
      </c>
      <c r="Y544" s="100">
        <f t="shared" si="34"/>
        <v>6437199</v>
      </c>
      <c r="Z544" s="100">
        <v>147500</v>
      </c>
      <c r="AA544" s="100">
        <v>6289699</v>
      </c>
    </row>
    <row r="545" spans="1:27" ht="15">
      <c r="A545" s="98" t="s">
        <v>240</v>
      </c>
      <c r="B545" s="99" t="s">
        <v>2215</v>
      </c>
      <c r="C545" s="79"/>
      <c r="D545" s="46">
        <f t="shared" si="32"/>
        <v>361975</v>
      </c>
      <c r="E545" s="100">
        <v>5760</v>
      </c>
      <c r="F545" s="100">
        <v>356215</v>
      </c>
      <c r="O545" s="98" t="s">
        <v>188</v>
      </c>
      <c r="P545" s="99" t="s">
        <v>2199</v>
      </c>
      <c r="Q545" s="79"/>
      <c r="R545" s="46">
        <f t="shared" si="33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42350</v>
      </c>
      <c r="Y545" s="100">
        <f t="shared" si="34"/>
        <v>182899</v>
      </c>
      <c r="Z545" s="100">
        <v>11400</v>
      </c>
      <c r="AA545" s="100">
        <v>171499</v>
      </c>
    </row>
    <row r="546" spans="1:27" ht="15">
      <c r="A546" s="98" t="s">
        <v>243</v>
      </c>
      <c r="B546" s="99" t="s">
        <v>1814</v>
      </c>
      <c r="C546" s="79"/>
      <c r="D546" s="46">
        <f t="shared" si="32"/>
        <v>167401</v>
      </c>
      <c r="E546" s="79"/>
      <c r="F546" s="100">
        <v>167401</v>
      </c>
      <c r="O546" s="98" t="s">
        <v>191</v>
      </c>
      <c r="P546" s="99" t="s">
        <v>2200</v>
      </c>
      <c r="Q546" s="100">
        <v>919464</v>
      </c>
      <c r="R546" s="46">
        <f t="shared" si="33"/>
        <v>882146</v>
      </c>
      <c r="S546" s="100">
        <v>82400</v>
      </c>
      <c r="T546" s="100">
        <v>799746</v>
      </c>
      <c r="V546" s="98" t="s">
        <v>212</v>
      </c>
      <c r="W546" s="99" t="s">
        <v>2206</v>
      </c>
      <c r="X546" s="100">
        <v>157377</v>
      </c>
      <c r="Y546" s="100">
        <f t="shared" si="34"/>
        <v>677927</v>
      </c>
      <c r="Z546" s="100">
        <v>27001</v>
      </c>
      <c r="AA546" s="100">
        <v>650926</v>
      </c>
    </row>
    <row r="547" spans="1:27" ht="15">
      <c r="A547" s="98" t="s">
        <v>246</v>
      </c>
      <c r="B547" s="99" t="s">
        <v>2223</v>
      </c>
      <c r="C547" s="79"/>
      <c r="D547" s="46">
        <f t="shared" si="32"/>
        <v>126695</v>
      </c>
      <c r="E547" s="100">
        <v>83100</v>
      </c>
      <c r="F547" s="100">
        <v>43595</v>
      </c>
      <c r="O547" s="98" t="s">
        <v>192</v>
      </c>
      <c r="P547" s="99" t="s">
        <v>2201</v>
      </c>
      <c r="Q547" s="79"/>
      <c r="R547" s="46">
        <f t="shared" si="33"/>
        <v>370549</v>
      </c>
      <c r="S547" s="79"/>
      <c r="T547" s="100">
        <v>370549</v>
      </c>
      <c r="V547" s="98" t="s">
        <v>214</v>
      </c>
      <c r="W547" s="99" t="s">
        <v>2207</v>
      </c>
      <c r="X547" s="100">
        <v>25200</v>
      </c>
      <c r="Y547" s="100">
        <f t="shared" si="34"/>
        <v>195947</v>
      </c>
      <c r="Z547" s="100">
        <v>44810</v>
      </c>
      <c r="AA547" s="100">
        <v>151137</v>
      </c>
    </row>
    <row r="548" spans="15:27" ht="15">
      <c r="O548" s="98" t="s">
        <v>193</v>
      </c>
      <c r="P548" s="99" t="s">
        <v>2334</v>
      </c>
      <c r="Q548" s="79"/>
      <c r="R548" s="46">
        <f t="shared" si="33"/>
        <v>377859</v>
      </c>
      <c r="S548" s="79"/>
      <c r="T548" s="100">
        <v>377859</v>
      </c>
      <c r="V548" s="98" t="s">
        <v>217</v>
      </c>
      <c r="W548" s="99" t="s">
        <v>2208</v>
      </c>
      <c r="X548" s="100">
        <v>73899</v>
      </c>
      <c r="Y548" s="100">
        <f t="shared" si="34"/>
        <v>549824</v>
      </c>
      <c r="Z548" s="100">
        <v>5000</v>
      </c>
      <c r="AA548" s="100">
        <v>544824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1272687</v>
      </c>
      <c r="S549" s="100">
        <v>213570</v>
      </c>
      <c r="T549" s="100">
        <v>1059117</v>
      </c>
      <c r="V549" s="98" t="s">
        <v>220</v>
      </c>
      <c r="W549" s="99" t="s">
        <v>2209</v>
      </c>
      <c r="X549" s="100">
        <v>1857616</v>
      </c>
      <c r="Y549" s="100">
        <f t="shared" si="34"/>
        <v>282375</v>
      </c>
      <c r="Z549" s="100">
        <v>102785</v>
      </c>
      <c r="AA549" s="100">
        <v>179590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282303</v>
      </c>
      <c r="S550" s="100">
        <v>110000</v>
      </c>
      <c r="T550" s="100">
        <v>172303</v>
      </c>
      <c r="V550" s="98" t="s">
        <v>223</v>
      </c>
      <c r="W550" s="99" t="s">
        <v>2210</v>
      </c>
      <c r="X550" s="100">
        <v>76770</v>
      </c>
      <c r="Y550" s="100">
        <f t="shared" si="34"/>
        <v>120036</v>
      </c>
      <c r="Z550" s="100">
        <v>7320</v>
      </c>
      <c r="AA550" s="100">
        <v>112716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608160</v>
      </c>
      <c r="S551" s="100">
        <v>129125</v>
      </c>
      <c r="T551" s="100">
        <v>479035</v>
      </c>
      <c r="V551" s="98" t="s">
        <v>226</v>
      </c>
      <c r="W551" s="99" t="s">
        <v>2211</v>
      </c>
      <c r="X551" s="100">
        <v>9946383</v>
      </c>
      <c r="Y551" s="100">
        <f t="shared" si="34"/>
        <v>1320312</v>
      </c>
      <c r="Z551" s="79"/>
      <c r="AA551" s="100">
        <v>1320312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591604</v>
      </c>
      <c r="S552" s="100">
        <v>183900</v>
      </c>
      <c r="T552" s="100">
        <v>407704</v>
      </c>
      <c r="V552" s="98" t="s">
        <v>229</v>
      </c>
      <c r="W552" s="99" t="s">
        <v>1832</v>
      </c>
      <c r="X552" s="79"/>
      <c r="Y552" s="100">
        <f t="shared" si="34"/>
        <v>143269</v>
      </c>
      <c r="Z552" s="79"/>
      <c r="AA552" s="100">
        <v>143269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208744</v>
      </c>
      <c r="S553" s="100">
        <v>36500</v>
      </c>
      <c r="T553" s="100">
        <v>172244</v>
      </c>
      <c r="V553" s="98" t="s">
        <v>232</v>
      </c>
      <c r="W553" s="99" t="s">
        <v>2212</v>
      </c>
      <c r="X553" s="100">
        <v>5600</v>
      </c>
      <c r="Y553" s="100">
        <f t="shared" si="34"/>
        <v>313034</v>
      </c>
      <c r="Z553" s="100">
        <v>34846</v>
      </c>
      <c r="AA553" s="100">
        <v>278188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267834</v>
      </c>
      <c r="S554" s="79"/>
      <c r="T554" s="100">
        <v>267834</v>
      </c>
      <c r="V554" s="98" t="s">
        <v>235</v>
      </c>
      <c r="W554" s="99" t="s">
        <v>2213</v>
      </c>
      <c r="X554" s="100">
        <v>2549768</v>
      </c>
      <c r="Y554" s="100">
        <f t="shared" si="34"/>
        <v>5696075</v>
      </c>
      <c r="Z554" s="100">
        <v>112000</v>
      </c>
      <c r="AA554" s="100">
        <v>5584075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671062</v>
      </c>
      <c r="S555" s="100">
        <v>366611</v>
      </c>
      <c r="T555" s="100">
        <v>304451</v>
      </c>
      <c r="V555" s="98" t="s">
        <v>238</v>
      </c>
      <c r="W555" s="99" t="s">
        <v>2214</v>
      </c>
      <c r="X555" s="100">
        <v>65960</v>
      </c>
      <c r="Y555" s="100">
        <f t="shared" si="34"/>
        <v>937035</v>
      </c>
      <c r="Z555" s="100">
        <v>23533</v>
      </c>
      <c r="AA555" s="100">
        <v>913502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470267</v>
      </c>
      <c r="S556" s="100">
        <v>133600</v>
      </c>
      <c r="T556" s="100">
        <v>336667</v>
      </c>
      <c r="V556" s="98" t="s">
        <v>240</v>
      </c>
      <c r="W556" s="99" t="s">
        <v>2215</v>
      </c>
      <c r="X556" s="100">
        <v>873350</v>
      </c>
      <c r="Y556" s="100">
        <f t="shared" si="34"/>
        <v>1585420</v>
      </c>
      <c r="Z556" s="100">
        <v>15050</v>
      </c>
      <c r="AA556" s="100">
        <v>1570370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1085911</v>
      </c>
      <c r="S557" s="100">
        <v>20600</v>
      </c>
      <c r="T557" s="100">
        <v>1065311</v>
      </c>
      <c r="V557" s="98" t="s">
        <v>243</v>
      </c>
      <c r="W557" s="99" t="s">
        <v>1814</v>
      </c>
      <c r="X557" s="100">
        <v>352421</v>
      </c>
      <c r="Y557" s="100">
        <f t="shared" si="34"/>
        <v>1566543</v>
      </c>
      <c r="Z557" s="100">
        <v>22780</v>
      </c>
      <c r="AA557" s="100">
        <v>1543763</v>
      </c>
    </row>
    <row r="558" spans="15:27" ht="15">
      <c r="O558" s="98" t="s">
        <v>220</v>
      </c>
      <c r="P558" s="99" t="s">
        <v>2209</v>
      </c>
      <c r="Q558" s="79"/>
      <c r="R558" s="46">
        <f t="shared" si="33"/>
        <v>340091</v>
      </c>
      <c r="S558" s="100">
        <v>500</v>
      </c>
      <c r="T558" s="100">
        <v>339591</v>
      </c>
      <c r="V558" s="98" t="s">
        <v>246</v>
      </c>
      <c r="W558" s="99" t="s">
        <v>2223</v>
      </c>
      <c r="X558" s="100">
        <v>306130</v>
      </c>
      <c r="Y558" s="100">
        <f t="shared" si="34"/>
        <v>2485126</v>
      </c>
      <c r="Z558" s="100">
        <v>1160000</v>
      </c>
      <c r="AA558" s="100">
        <v>1325126</v>
      </c>
    </row>
    <row r="559" spans="15:27" ht="15">
      <c r="O559" s="98" t="s">
        <v>223</v>
      </c>
      <c r="P559" s="99" t="s">
        <v>2210</v>
      </c>
      <c r="Q559" s="100">
        <v>242900</v>
      </c>
      <c r="R559" s="46">
        <f t="shared" si="33"/>
        <v>664321</v>
      </c>
      <c r="S559" s="100">
        <v>8900</v>
      </c>
      <c r="T559" s="100">
        <v>655421</v>
      </c>
      <c r="V559" s="98" t="s">
        <v>249</v>
      </c>
      <c r="W559" s="99" t="s">
        <v>2224</v>
      </c>
      <c r="X559" s="100">
        <v>159441825</v>
      </c>
      <c r="Y559" s="100">
        <f t="shared" si="34"/>
        <v>6399437</v>
      </c>
      <c r="Z559" s="100">
        <v>2814003</v>
      </c>
      <c r="AA559" s="100">
        <v>3585434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1650697</v>
      </c>
      <c r="S560" s="100">
        <v>71800</v>
      </c>
      <c r="T560" s="100">
        <v>1578897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2889302</v>
      </c>
      <c r="S561" s="100">
        <v>148550</v>
      </c>
      <c r="T561" s="100">
        <v>2740752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295566</v>
      </c>
      <c r="S562" s="100">
        <v>4700</v>
      </c>
      <c r="T562" s="100">
        <v>290866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2943222</v>
      </c>
      <c r="S563" s="100">
        <v>193001</v>
      </c>
      <c r="T563" s="100">
        <v>2750221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810738</v>
      </c>
      <c r="S564" s="100">
        <v>16500</v>
      </c>
      <c r="T564" s="100">
        <v>794238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1001984</v>
      </c>
      <c r="S565" s="100">
        <v>108241</v>
      </c>
      <c r="T565" s="100">
        <v>893743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1331992</v>
      </c>
      <c r="S566" s="100">
        <v>0</v>
      </c>
      <c r="T566" s="100">
        <v>1331992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797678</v>
      </c>
      <c r="S567" s="100">
        <v>283250</v>
      </c>
      <c r="T567" s="100">
        <v>514428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6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9" t="str">
        <f>work!A1</f>
        <v>Estimated cost of construction authorized by building permits, September 2017</v>
      </c>
      <c r="B20" s="229"/>
    </row>
    <row r="28" spans="8:9" ht="15.75">
      <c r="H28" s="230"/>
      <c r="I28" s="230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217949</v>
      </c>
      <c r="F31" s="171">
        <f>work!I31+work!J31</f>
        <v>154330</v>
      </c>
      <c r="G31" s="172"/>
      <c r="H31" s="173" t="str">
        <f>work!L31</f>
        <v>20171010</v>
      </c>
      <c r="I31" s="174">
        <f>E31</f>
        <v>217949</v>
      </c>
      <c r="J31" s="174">
        <f>F31</f>
        <v>154330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698791</v>
      </c>
      <c r="F32" s="177">
        <f>work!I32+work!J32</f>
        <v>4156576</v>
      </c>
      <c r="G32" s="121"/>
      <c r="H32" s="178" t="str">
        <f>work!L32</f>
        <v>20171108</v>
      </c>
      <c r="I32" s="120">
        <f aca="true" t="shared" si="0" ref="I32:I95">E32</f>
        <v>698791</v>
      </c>
      <c r="J32" s="120">
        <f aca="true" t="shared" si="1" ref="J32:J95">F32</f>
        <v>4156576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4044134</v>
      </c>
      <c r="F33" s="177">
        <f>work!I33+work!J33</f>
        <v>22450</v>
      </c>
      <c r="G33" s="121"/>
      <c r="H33" s="178" t="str">
        <f>work!L33</f>
        <v>20171010</v>
      </c>
      <c r="I33" s="120">
        <f t="shared" si="0"/>
        <v>4044134</v>
      </c>
      <c r="J33" s="120">
        <f t="shared" si="1"/>
        <v>22450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77519</v>
      </c>
      <c r="F34" s="177">
        <f>work!I34+work!J34</f>
        <v>85</v>
      </c>
      <c r="G34" s="119"/>
      <c r="H34" s="178" t="str">
        <f>work!L34</f>
        <v>20171010</v>
      </c>
      <c r="I34" s="120">
        <f t="shared" si="0"/>
        <v>77519</v>
      </c>
      <c r="J34" s="120">
        <f t="shared" si="1"/>
        <v>85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229469</v>
      </c>
      <c r="F35" s="177">
        <f>work!I35+work!J35</f>
        <v>631004</v>
      </c>
      <c r="G35" s="121"/>
      <c r="H35" s="178" t="str">
        <f>work!L35</f>
        <v>20171108</v>
      </c>
      <c r="I35" s="120">
        <f t="shared" si="0"/>
        <v>229469</v>
      </c>
      <c r="J35" s="120">
        <f t="shared" si="1"/>
        <v>631004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5500</v>
      </c>
      <c r="F36" s="177">
        <f>work!I36+work!J36</f>
        <v>0</v>
      </c>
      <c r="G36" s="121"/>
      <c r="H36" s="178" t="str">
        <f>work!L36</f>
        <v>20171010</v>
      </c>
      <c r="I36" s="120">
        <f t="shared" si="0"/>
        <v>5500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35114</v>
      </c>
      <c r="F37" s="177">
        <f>work!I37+work!J37</f>
        <v>18600</v>
      </c>
      <c r="G37" s="121"/>
      <c r="H37" s="178" t="str">
        <f>work!L37</f>
        <v>20171010</v>
      </c>
      <c r="I37" s="120">
        <f t="shared" si="0"/>
        <v>35114</v>
      </c>
      <c r="J37" s="120">
        <f t="shared" si="1"/>
        <v>18600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2750094</v>
      </c>
      <c r="F38" s="177">
        <f>work!I38+work!J38</f>
        <v>1088759</v>
      </c>
      <c r="G38" s="121"/>
      <c r="H38" s="178" t="str">
        <f>work!L38</f>
        <v>20171108</v>
      </c>
      <c r="I38" s="120">
        <f t="shared" si="0"/>
        <v>2750094</v>
      </c>
      <c r="J38" s="120">
        <f t="shared" si="1"/>
        <v>1088759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232650</v>
      </c>
      <c r="F39" s="177">
        <f>work!I39+work!J39</f>
        <v>0</v>
      </c>
      <c r="G39" s="121"/>
      <c r="H39" s="178" t="str">
        <f>work!L39</f>
        <v>20171010</v>
      </c>
      <c r="I39" s="120">
        <f t="shared" si="0"/>
        <v>232650</v>
      </c>
      <c r="J39" s="120">
        <f t="shared" si="1"/>
        <v>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66840</v>
      </c>
      <c r="F40" s="177">
        <f>work!I40+work!J40</f>
        <v>0</v>
      </c>
      <c r="G40" s="121"/>
      <c r="H40" s="178" t="str">
        <f>work!L40</f>
        <v>20171108</v>
      </c>
      <c r="I40" s="120">
        <f t="shared" si="0"/>
        <v>66840</v>
      </c>
      <c r="J40" s="120">
        <f t="shared" si="1"/>
        <v>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1103803</v>
      </c>
      <c r="F41" s="177">
        <f>work!I41+work!J41</f>
        <v>2427297</v>
      </c>
      <c r="G41" s="121"/>
      <c r="H41" s="178" t="str">
        <f>work!L41</f>
        <v>20171010</v>
      </c>
      <c r="I41" s="120">
        <f t="shared" si="0"/>
        <v>1103803</v>
      </c>
      <c r="J41" s="120">
        <f t="shared" si="1"/>
        <v>2427297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687979</v>
      </c>
      <c r="F42" s="177">
        <f>work!I42+work!J42</f>
        <v>1512464</v>
      </c>
      <c r="G42" s="121"/>
      <c r="H42" s="178" t="str">
        <f>work!L42</f>
        <v>20171010</v>
      </c>
      <c r="I42" s="120">
        <f t="shared" si="0"/>
        <v>687979</v>
      </c>
      <c r="J42" s="120">
        <f t="shared" si="1"/>
        <v>1512464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279256</v>
      </c>
      <c r="F43" s="177">
        <f>work!I43+work!J43</f>
        <v>3293361</v>
      </c>
      <c r="G43" s="121"/>
      <c r="H43" s="178" t="str">
        <f>work!L43</f>
        <v>20171010</v>
      </c>
      <c r="I43" s="120">
        <f t="shared" si="0"/>
        <v>279256</v>
      </c>
      <c r="J43" s="120">
        <f t="shared" si="1"/>
        <v>3293361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157520</v>
      </c>
      <c r="F44" s="177">
        <f>work!I44+work!J44</f>
        <v>3200</v>
      </c>
      <c r="G44" s="119"/>
      <c r="H44" s="178" t="str">
        <f>work!L44</f>
        <v>20171010</v>
      </c>
      <c r="I44" s="120">
        <f t="shared" si="0"/>
        <v>157520</v>
      </c>
      <c r="J44" s="120">
        <f t="shared" si="1"/>
        <v>3200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1082011</v>
      </c>
      <c r="F45" s="177">
        <f>work!I45+work!J45</f>
        <v>0</v>
      </c>
      <c r="G45" s="121"/>
      <c r="H45" s="178" t="str">
        <f>work!L45</f>
        <v>20171010</v>
      </c>
      <c r="I45" s="120">
        <f t="shared" si="0"/>
        <v>1082011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1414892</v>
      </c>
      <c r="F46" s="177">
        <f>work!I46+work!J46</f>
        <v>2500</v>
      </c>
      <c r="G46" s="121"/>
      <c r="H46" s="178" t="str">
        <f>work!L46</f>
        <v>20171010</v>
      </c>
      <c r="I46" s="120">
        <f t="shared" si="0"/>
        <v>1414892</v>
      </c>
      <c r="J46" s="120">
        <f t="shared" si="1"/>
        <v>2500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371402</v>
      </c>
      <c r="F47" s="177">
        <f>work!I47+work!J47</f>
        <v>55990</v>
      </c>
      <c r="G47" s="121"/>
      <c r="H47" s="178" t="str">
        <f>work!L47</f>
        <v>20171108</v>
      </c>
      <c r="I47" s="120">
        <f t="shared" si="0"/>
        <v>371402</v>
      </c>
      <c r="J47" s="120">
        <f t="shared" si="1"/>
        <v>55990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180334</v>
      </c>
      <c r="F48" s="177">
        <f>work!I48+work!J48</f>
        <v>69145</v>
      </c>
      <c r="G48" s="121"/>
      <c r="H48" s="178" t="str">
        <f>work!L48</f>
        <v>20171010</v>
      </c>
      <c r="I48" s="120">
        <f t="shared" si="0"/>
        <v>180334</v>
      </c>
      <c r="J48" s="120">
        <f t="shared" si="1"/>
        <v>69145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202968</v>
      </c>
      <c r="F49" s="177">
        <f>work!I49+work!J49</f>
        <v>165250</v>
      </c>
      <c r="G49" s="121"/>
      <c r="H49" s="178" t="str">
        <f>work!L49</f>
        <v>20171010</v>
      </c>
      <c r="I49" s="120">
        <f t="shared" si="0"/>
        <v>202968</v>
      </c>
      <c r="J49" s="120">
        <f t="shared" si="1"/>
        <v>165250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15410</v>
      </c>
      <c r="F50" s="177">
        <f>work!I50+work!J50</f>
        <v>35354</v>
      </c>
      <c r="G50" s="121"/>
      <c r="H50" s="178" t="s">
        <v>9</v>
      </c>
      <c r="I50" s="120">
        <f t="shared" si="0"/>
        <v>15410</v>
      </c>
      <c r="J50" s="120">
        <f t="shared" si="1"/>
        <v>35354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245719</v>
      </c>
      <c r="F51" s="177">
        <f>work!I51+work!J51</f>
        <v>32600</v>
      </c>
      <c r="G51" s="121"/>
      <c r="H51" s="178" t="str">
        <f>work!L51</f>
        <v>20171010</v>
      </c>
      <c r="I51" s="120">
        <f t="shared" si="0"/>
        <v>245719</v>
      </c>
      <c r="J51" s="120">
        <f t="shared" si="1"/>
        <v>32600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1261707</v>
      </c>
      <c r="F52" s="177">
        <f>work!I52+work!J52</f>
        <v>342950</v>
      </c>
      <c r="G52" s="121"/>
      <c r="H52" s="178" t="str">
        <f>work!L52</f>
        <v>20171010</v>
      </c>
      <c r="I52" s="120">
        <f t="shared" si="0"/>
        <v>1261707</v>
      </c>
      <c r="J52" s="120">
        <f t="shared" si="1"/>
        <v>342950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128583</v>
      </c>
      <c r="F53" s="177">
        <f>work!I53+work!J53</f>
        <v>104450</v>
      </c>
      <c r="G53" s="121"/>
      <c r="H53" s="178" t="str">
        <f>work!L53</f>
        <v>20171108</v>
      </c>
      <c r="I53" s="120">
        <f t="shared" si="0"/>
        <v>128583</v>
      </c>
      <c r="J53" s="120">
        <f t="shared" si="1"/>
        <v>104450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478974</v>
      </c>
      <c r="F54" s="177">
        <f>work!I54+work!J54</f>
        <v>119750</v>
      </c>
      <c r="G54" s="121"/>
      <c r="H54" s="178" t="str">
        <f>work!L54</f>
        <v>20171010</v>
      </c>
      <c r="I54" s="120">
        <f t="shared" si="0"/>
        <v>478974</v>
      </c>
      <c r="J54" s="120">
        <f t="shared" si="1"/>
        <v>119750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46995</v>
      </c>
      <c r="F55" s="177">
        <f>work!I55+work!J55</f>
        <v>39600</v>
      </c>
      <c r="G55" s="121"/>
      <c r="H55" s="178" t="str">
        <f>work!L55</f>
        <v>20171010</v>
      </c>
      <c r="I55" s="120">
        <f t="shared" si="0"/>
        <v>46995</v>
      </c>
      <c r="J55" s="120">
        <f t="shared" si="1"/>
        <v>39600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2243623</v>
      </c>
      <c r="F56" s="177">
        <f>work!I56+work!J56</f>
        <v>11220</v>
      </c>
      <c r="G56" s="121"/>
      <c r="H56" s="178" t="str">
        <f>work!L56</f>
        <v>20171010</v>
      </c>
      <c r="I56" s="120">
        <f t="shared" si="0"/>
        <v>2243623</v>
      </c>
      <c r="J56" s="120">
        <f t="shared" si="1"/>
        <v>11220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127856</v>
      </c>
      <c r="F57" s="177">
        <f>work!I57+work!J57</f>
        <v>8650</v>
      </c>
      <c r="G57" s="121"/>
      <c r="H57" s="178" t="str">
        <f>work!L57</f>
        <v>20171108</v>
      </c>
      <c r="I57" s="120">
        <f t="shared" si="0"/>
        <v>127856</v>
      </c>
      <c r="J57" s="120">
        <f t="shared" si="1"/>
        <v>8650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52894</v>
      </c>
      <c r="F58" s="177">
        <f>work!I58+work!J58</f>
        <v>606056</v>
      </c>
      <c r="G58" s="121"/>
      <c r="H58" s="178" t="str">
        <f>work!L58</f>
        <v>20171010</v>
      </c>
      <c r="I58" s="120">
        <f t="shared" si="0"/>
        <v>52894</v>
      </c>
      <c r="J58" s="120">
        <f t="shared" si="1"/>
        <v>606056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1479020</v>
      </c>
      <c r="F59" s="177">
        <f>work!I59+work!J59</f>
        <v>45450</v>
      </c>
      <c r="G59" s="121"/>
      <c r="H59" s="178" t="str">
        <f>work!L59</f>
        <v>20171010</v>
      </c>
      <c r="I59" s="120">
        <f t="shared" si="0"/>
        <v>1479020</v>
      </c>
      <c r="J59" s="120">
        <f t="shared" si="1"/>
        <v>45450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485884</v>
      </c>
      <c r="F60" s="177">
        <f>work!I60+work!J60</f>
        <v>121150</v>
      </c>
      <c r="G60" s="121"/>
      <c r="H60" s="178" t="str">
        <f>work!L60</f>
        <v>20171010</v>
      </c>
      <c r="I60" s="120">
        <f t="shared" si="0"/>
        <v>485884</v>
      </c>
      <c r="J60" s="120">
        <f t="shared" si="1"/>
        <v>121150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2360621</v>
      </c>
      <c r="F61" s="177">
        <f>work!I61+work!J61</f>
        <v>11500</v>
      </c>
      <c r="G61" s="121"/>
      <c r="H61" s="178" t="str">
        <f>work!L61</f>
        <v>20171010</v>
      </c>
      <c r="I61" s="120">
        <f t="shared" si="0"/>
        <v>2360621</v>
      </c>
      <c r="J61" s="120">
        <f t="shared" si="1"/>
        <v>11500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88939</v>
      </c>
      <c r="F62" s="177">
        <f>work!I62+work!J62</f>
        <v>0</v>
      </c>
      <c r="G62" s="121"/>
      <c r="H62" s="178" t="str">
        <f>work!L62</f>
        <v>20171010</v>
      </c>
      <c r="I62" s="120">
        <f t="shared" si="0"/>
        <v>88939</v>
      </c>
      <c r="J62" s="120">
        <f t="shared" si="1"/>
        <v>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466115</v>
      </c>
      <c r="F63" s="177">
        <f>work!I63+work!J63</f>
        <v>215693</v>
      </c>
      <c r="G63" s="121"/>
      <c r="H63" s="178" t="str">
        <f>work!L63</f>
        <v>20171010</v>
      </c>
      <c r="I63" s="120">
        <f t="shared" si="0"/>
        <v>466115</v>
      </c>
      <c r="J63" s="120">
        <f t="shared" si="1"/>
        <v>215693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653339</v>
      </c>
      <c r="F64" s="177">
        <f>work!I64+work!J64</f>
        <v>644800</v>
      </c>
      <c r="G64" s="121"/>
      <c r="H64" s="178" t="str">
        <f>work!L64</f>
        <v>20171108</v>
      </c>
      <c r="I64" s="120">
        <f t="shared" si="0"/>
        <v>653339</v>
      </c>
      <c r="J64" s="120">
        <f t="shared" si="1"/>
        <v>644800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169838</v>
      </c>
      <c r="F65" s="177">
        <f>work!I65+work!J65</f>
        <v>1600732</v>
      </c>
      <c r="G65" s="121"/>
      <c r="H65" s="178" t="str">
        <f>work!L65</f>
        <v>20171010</v>
      </c>
      <c r="I65" s="120">
        <f t="shared" si="0"/>
        <v>169838</v>
      </c>
      <c r="J65" s="120">
        <f t="shared" si="1"/>
        <v>1600732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4486003</v>
      </c>
      <c r="F66" s="177">
        <f>work!I66+work!J66</f>
        <v>176833</v>
      </c>
      <c r="G66" s="121"/>
      <c r="H66" s="178" t="str">
        <f>work!L66</f>
        <v>20171010</v>
      </c>
      <c r="I66" s="120">
        <f t="shared" si="0"/>
        <v>4486003</v>
      </c>
      <c r="J66" s="120">
        <f t="shared" si="1"/>
        <v>176833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448547</v>
      </c>
      <c r="F67" s="177">
        <f>work!I67+work!J67</f>
        <v>26000</v>
      </c>
      <c r="G67" s="121"/>
      <c r="H67" s="178" t="str">
        <f>work!L67</f>
        <v>20171010</v>
      </c>
      <c r="I67" s="120">
        <f t="shared" si="0"/>
        <v>448547</v>
      </c>
      <c r="J67" s="120">
        <f t="shared" si="1"/>
        <v>26000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229464</v>
      </c>
      <c r="F68" s="177">
        <f>work!I68+work!J68</f>
        <v>1404601</v>
      </c>
      <c r="G68" s="121"/>
      <c r="H68" s="178" t="str">
        <f>work!L68</f>
        <v>20171010</v>
      </c>
      <c r="I68" s="120">
        <f t="shared" si="0"/>
        <v>229464</v>
      </c>
      <c r="J68" s="120">
        <f t="shared" si="1"/>
        <v>1404601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2300455</v>
      </c>
      <c r="F69" s="177">
        <f>work!I69+work!J69</f>
        <v>6959239</v>
      </c>
      <c r="G69" s="121"/>
      <c r="H69" s="178" t="str">
        <f>work!L69</f>
        <v>20171010</v>
      </c>
      <c r="I69" s="120">
        <f t="shared" si="0"/>
        <v>2300455</v>
      </c>
      <c r="J69" s="120">
        <f t="shared" si="1"/>
        <v>6959239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2123727</v>
      </c>
      <c r="F70" s="177">
        <f>work!I70+work!J70</f>
        <v>428673</v>
      </c>
      <c r="G70" s="121"/>
      <c r="H70" s="178" t="str">
        <f>work!L70</f>
        <v>20171108</v>
      </c>
      <c r="I70" s="120">
        <f t="shared" si="0"/>
        <v>2123727</v>
      </c>
      <c r="J70" s="120">
        <f t="shared" si="1"/>
        <v>428673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1062433</v>
      </c>
      <c r="F71" s="177">
        <f>work!I71+work!J71</f>
        <v>250559</v>
      </c>
      <c r="G71" s="121"/>
      <c r="H71" s="178" t="str">
        <f>work!L71</f>
        <v>20171010</v>
      </c>
      <c r="I71" s="120">
        <f t="shared" si="0"/>
        <v>1062433</v>
      </c>
      <c r="J71" s="120">
        <f t="shared" si="1"/>
        <v>250559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878359</v>
      </c>
      <c r="F72" s="177">
        <f>work!I72+work!J72</f>
        <v>635663</v>
      </c>
      <c r="G72" s="121"/>
      <c r="H72" s="178" t="str">
        <f>work!L72</f>
        <v>20171010</v>
      </c>
      <c r="I72" s="120">
        <f t="shared" si="0"/>
        <v>878359</v>
      </c>
      <c r="J72" s="120">
        <f t="shared" si="1"/>
        <v>635663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2268512</v>
      </c>
      <c r="F73" s="177">
        <f>work!I73+work!J73</f>
        <v>2056001</v>
      </c>
      <c r="G73" s="121"/>
      <c r="H73" s="178" t="str">
        <f>work!L73</f>
        <v>20171010</v>
      </c>
      <c r="I73" s="120">
        <f t="shared" si="0"/>
        <v>2268512</v>
      </c>
      <c r="J73" s="120">
        <f t="shared" si="1"/>
        <v>2056001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556099</v>
      </c>
      <c r="F74" s="177">
        <f>work!I74+work!J74</f>
        <v>445210</v>
      </c>
      <c r="G74" s="121"/>
      <c r="H74" s="178" t="str">
        <f>work!L74</f>
        <v>20171010</v>
      </c>
      <c r="I74" s="120">
        <f t="shared" si="0"/>
        <v>556099</v>
      </c>
      <c r="J74" s="120">
        <f t="shared" si="1"/>
        <v>445210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2220548</v>
      </c>
      <c r="F75" s="177">
        <f>work!I75+work!J75</f>
        <v>552326</v>
      </c>
      <c r="G75" s="121"/>
      <c r="H75" s="178" t="str">
        <f>work!L75</f>
        <v>20171010</v>
      </c>
      <c r="I75" s="120">
        <f t="shared" si="0"/>
        <v>2220548</v>
      </c>
      <c r="J75" s="120">
        <f t="shared" si="1"/>
        <v>552326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48855013</v>
      </c>
      <c r="F76" s="177">
        <f>work!I76+work!J76</f>
        <v>2350905</v>
      </c>
      <c r="G76" s="121"/>
      <c r="H76" s="178" t="str">
        <f>work!L76</f>
        <v>20171108</v>
      </c>
      <c r="I76" s="120">
        <f t="shared" si="0"/>
        <v>48855013</v>
      </c>
      <c r="J76" s="120">
        <f t="shared" si="1"/>
        <v>2350905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160930</v>
      </c>
      <c r="F77" s="177">
        <f>work!I77+work!J77</f>
        <v>3525</v>
      </c>
      <c r="G77" s="121"/>
      <c r="H77" s="178" t="str">
        <f>work!L77</f>
        <v>20171010</v>
      </c>
      <c r="I77" s="120">
        <f t="shared" si="0"/>
        <v>160930</v>
      </c>
      <c r="J77" s="120">
        <f t="shared" si="1"/>
        <v>3525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175422</v>
      </c>
      <c r="F78" s="177">
        <f>work!I78+work!J78</f>
        <v>284801</v>
      </c>
      <c r="G78" s="121"/>
      <c r="H78" s="178" t="str">
        <f>work!L78</f>
        <v>20171010</v>
      </c>
      <c r="I78" s="120">
        <f t="shared" si="0"/>
        <v>175422</v>
      </c>
      <c r="J78" s="120">
        <f t="shared" si="1"/>
        <v>284801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489466</v>
      </c>
      <c r="F79" s="177">
        <f>work!I79+work!J79</f>
        <v>0</v>
      </c>
      <c r="G79" s="121"/>
      <c r="H79" s="178" t="str">
        <f>work!L79</f>
        <v>20171010</v>
      </c>
      <c r="I79" s="120">
        <f t="shared" si="0"/>
        <v>489466</v>
      </c>
      <c r="J79" s="120">
        <f t="shared" si="1"/>
        <v>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1229063</v>
      </c>
      <c r="F80" s="177">
        <f>work!I80+work!J80</f>
        <v>19875</v>
      </c>
      <c r="G80" s="121"/>
      <c r="H80" s="178" t="str">
        <f>work!L80</f>
        <v>20171010</v>
      </c>
      <c r="I80" s="120">
        <f t="shared" si="0"/>
        <v>1229063</v>
      </c>
      <c r="J80" s="120">
        <f t="shared" si="1"/>
        <v>19875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216338</v>
      </c>
      <c r="F81" s="177">
        <f>work!I81+work!J81</f>
        <v>10000</v>
      </c>
      <c r="G81" s="121"/>
      <c r="H81" s="178" t="str">
        <f>work!L81</f>
        <v>20171010</v>
      </c>
      <c r="I81" s="120">
        <f t="shared" si="0"/>
        <v>216338</v>
      </c>
      <c r="J81" s="120">
        <f t="shared" si="1"/>
        <v>10000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208751</v>
      </c>
      <c r="F82" s="177">
        <f>work!I82+work!J82</f>
        <v>71100</v>
      </c>
      <c r="G82" s="121"/>
      <c r="H82" s="178" t="str">
        <f>work!L82</f>
        <v>20171010</v>
      </c>
      <c r="I82" s="120">
        <f t="shared" si="0"/>
        <v>208751</v>
      </c>
      <c r="J82" s="120">
        <f t="shared" si="1"/>
        <v>71100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1910799</v>
      </c>
      <c r="F83" s="177">
        <f>work!I83+work!J83</f>
        <v>278301</v>
      </c>
      <c r="G83" s="121"/>
      <c r="H83" s="178" t="str">
        <f>work!L83</f>
        <v>20171010</v>
      </c>
      <c r="I83" s="120">
        <f t="shared" si="0"/>
        <v>1910799</v>
      </c>
      <c r="J83" s="120">
        <f t="shared" si="1"/>
        <v>278301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716508</v>
      </c>
      <c r="F84" s="177">
        <f>work!I84+work!J84</f>
        <v>338450</v>
      </c>
      <c r="G84" s="121"/>
      <c r="H84" s="178" t="str">
        <f>work!L84</f>
        <v>20171010</v>
      </c>
      <c r="I84" s="120">
        <f t="shared" si="0"/>
        <v>716508</v>
      </c>
      <c r="J84" s="120">
        <f t="shared" si="1"/>
        <v>338450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885769</v>
      </c>
      <c r="F85" s="177">
        <f>work!I85+work!J85</f>
        <v>420342</v>
      </c>
      <c r="G85" s="121"/>
      <c r="H85" s="178" t="str">
        <f>work!L85</f>
        <v>20171010</v>
      </c>
      <c r="I85" s="120">
        <f t="shared" si="0"/>
        <v>885769</v>
      </c>
      <c r="J85" s="120">
        <f t="shared" si="1"/>
        <v>420342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2530547</v>
      </c>
      <c r="F86" s="177">
        <f>work!I86+work!J86</f>
        <v>23101</v>
      </c>
      <c r="G86" s="121"/>
      <c r="H86" s="178" t="str">
        <f>work!L86</f>
        <v>20171010</v>
      </c>
      <c r="I86" s="120">
        <f t="shared" si="0"/>
        <v>2530547</v>
      </c>
      <c r="J86" s="120">
        <f t="shared" si="1"/>
        <v>23101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456586</v>
      </c>
      <c r="F87" s="177">
        <f>work!I87+work!J87</f>
        <v>15650</v>
      </c>
      <c r="G87" s="121"/>
      <c r="H87" s="178" t="str">
        <f>work!L87</f>
        <v>20171010</v>
      </c>
      <c r="I87" s="120">
        <f t="shared" si="0"/>
        <v>456586</v>
      </c>
      <c r="J87" s="120">
        <f t="shared" si="1"/>
        <v>15650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303515</v>
      </c>
      <c r="F88" s="177">
        <f>work!I88+work!J88</f>
        <v>800556</v>
      </c>
      <c r="G88" s="121"/>
      <c r="H88" s="178" t="str">
        <f>work!L88</f>
        <v>20171010</v>
      </c>
      <c r="I88" s="120">
        <f t="shared" si="0"/>
        <v>303515</v>
      </c>
      <c r="J88" s="120">
        <f t="shared" si="1"/>
        <v>800556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929974</v>
      </c>
      <c r="F89" s="177">
        <f>work!I89+work!J89</f>
        <v>3214151</v>
      </c>
      <c r="G89" s="121"/>
      <c r="H89" s="178" t="str">
        <f>work!L89</f>
        <v>20171010</v>
      </c>
      <c r="I89" s="120">
        <f t="shared" si="0"/>
        <v>929974</v>
      </c>
      <c r="J89" s="120">
        <f t="shared" si="1"/>
        <v>3214151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72413</v>
      </c>
      <c r="F90" s="177">
        <f>work!I90+work!J90</f>
        <v>32700</v>
      </c>
      <c r="G90" s="121"/>
      <c r="H90" s="178" t="str">
        <f>work!L90</f>
        <v>20171010</v>
      </c>
      <c r="I90" s="120">
        <f t="shared" si="0"/>
        <v>72413</v>
      </c>
      <c r="J90" s="120">
        <f t="shared" si="1"/>
        <v>32700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1009400</v>
      </c>
      <c r="F91" s="177">
        <f>work!I91+work!J91</f>
        <v>4250</v>
      </c>
      <c r="G91" s="121"/>
      <c r="H91" s="178" t="str">
        <f>work!L91</f>
        <v>20171010</v>
      </c>
      <c r="I91" s="120">
        <f t="shared" si="0"/>
        <v>1009400</v>
      </c>
      <c r="J91" s="120">
        <f t="shared" si="1"/>
        <v>4250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626438</v>
      </c>
      <c r="F92" s="177">
        <f>work!I92+work!J92</f>
        <v>817935</v>
      </c>
      <c r="G92" s="121"/>
      <c r="H92" s="178" t="str">
        <f>work!L92</f>
        <v>20171010</v>
      </c>
      <c r="I92" s="120">
        <f t="shared" si="0"/>
        <v>626438</v>
      </c>
      <c r="J92" s="120">
        <f t="shared" si="1"/>
        <v>817935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52216</v>
      </c>
      <c r="F93" s="177">
        <f>work!I93+work!J93</f>
        <v>237332</v>
      </c>
      <c r="G93" s="121"/>
      <c r="H93" s="178" t="str">
        <f>work!L93</f>
        <v>20171010</v>
      </c>
      <c r="I93" s="120">
        <f t="shared" si="0"/>
        <v>52216</v>
      </c>
      <c r="J93" s="120">
        <f t="shared" si="1"/>
        <v>237332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789372</v>
      </c>
      <c r="F94" s="177">
        <f>work!I94+work!J94</f>
        <v>0</v>
      </c>
      <c r="G94" s="121"/>
      <c r="H94" s="178" t="str">
        <f>work!L94</f>
        <v>20171010</v>
      </c>
      <c r="I94" s="120">
        <f t="shared" si="0"/>
        <v>789372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603929</v>
      </c>
      <c r="F95" s="177">
        <f>work!I95+work!J95</f>
        <v>222750</v>
      </c>
      <c r="G95" s="121"/>
      <c r="H95" s="178" t="str">
        <f>work!L95</f>
        <v>20171108</v>
      </c>
      <c r="I95" s="120">
        <f t="shared" si="0"/>
        <v>603929</v>
      </c>
      <c r="J95" s="120">
        <f t="shared" si="1"/>
        <v>222750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623259</v>
      </c>
      <c r="F96" s="177">
        <f>work!I96+work!J96</f>
        <v>158200</v>
      </c>
      <c r="G96" s="121"/>
      <c r="H96" s="178" t="str">
        <f>work!L96</f>
        <v>20171010</v>
      </c>
      <c r="I96" s="120">
        <f aca="true" t="shared" si="2" ref="I96:I159">E96</f>
        <v>623259</v>
      </c>
      <c r="J96" s="120">
        <f aca="true" t="shared" si="3" ref="J96:J159">F96</f>
        <v>158200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764339</v>
      </c>
      <c r="F97" s="177">
        <f>work!I97+work!J97</f>
        <v>1341650</v>
      </c>
      <c r="G97" s="121"/>
      <c r="H97" s="178" t="str">
        <f>work!L97</f>
        <v>20171108</v>
      </c>
      <c r="I97" s="120">
        <f t="shared" si="2"/>
        <v>764339</v>
      </c>
      <c r="J97" s="120">
        <f t="shared" si="3"/>
        <v>1341650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2244649</v>
      </c>
      <c r="F98" s="177">
        <f>work!I98+work!J98</f>
        <v>131825</v>
      </c>
      <c r="G98" s="121"/>
      <c r="H98" s="178" t="str">
        <f>work!L98</f>
        <v>20171108</v>
      </c>
      <c r="I98" s="120">
        <f t="shared" si="2"/>
        <v>2244649</v>
      </c>
      <c r="J98" s="120">
        <f t="shared" si="3"/>
        <v>131825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1404812</v>
      </c>
      <c r="F99" s="177">
        <f>work!I99+work!J99</f>
        <v>15828965</v>
      </c>
      <c r="G99" s="121"/>
      <c r="H99" s="178" t="str">
        <f>work!L99</f>
        <v>20171010</v>
      </c>
      <c r="I99" s="120">
        <f t="shared" si="2"/>
        <v>1404812</v>
      </c>
      <c r="J99" s="120">
        <f t="shared" si="3"/>
        <v>15828965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895848</v>
      </c>
      <c r="F100" s="177">
        <f>work!I100+work!J100</f>
        <v>233990</v>
      </c>
      <c r="G100" s="121"/>
      <c r="H100" s="178" t="str">
        <f>work!L100</f>
        <v>20171010</v>
      </c>
      <c r="I100" s="120">
        <f t="shared" si="2"/>
        <v>895848</v>
      </c>
      <c r="J100" s="120">
        <f t="shared" si="3"/>
        <v>233990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885482</v>
      </c>
      <c r="F101" s="177">
        <f>work!I101+work!J101</f>
        <v>452885</v>
      </c>
      <c r="G101" s="121"/>
      <c r="H101" s="178" t="str">
        <f>work!L101</f>
        <v>20171010</v>
      </c>
      <c r="I101" s="120">
        <f t="shared" si="2"/>
        <v>885482</v>
      </c>
      <c r="J101" s="120">
        <f t="shared" si="3"/>
        <v>452885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162737</v>
      </c>
      <c r="F102" s="177">
        <f>work!I102+work!J102</f>
        <v>188688</v>
      </c>
      <c r="G102" s="121"/>
      <c r="H102" s="178" t="str">
        <f>work!L102</f>
        <v>20171010</v>
      </c>
      <c r="I102" s="120">
        <f t="shared" si="2"/>
        <v>162737</v>
      </c>
      <c r="J102" s="120">
        <f t="shared" si="3"/>
        <v>188688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19500</v>
      </c>
      <c r="F103" s="177">
        <f>work!I103+work!J103</f>
        <v>0</v>
      </c>
      <c r="G103" s="121"/>
      <c r="H103" s="178" t="str">
        <f>work!L103</f>
        <v>20171010</v>
      </c>
      <c r="I103" s="120">
        <f t="shared" si="2"/>
        <v>19500</v>
      </c>
      <c r="J103" s="120">
        <f t="shared" si="3"/>
        <v>0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2213975</v>
      </c>
      <c r="F104" s="177">
        <f>work!I104+work!J104</f>
        <v>2517185</v>
      </c>
      <c r="G104" s="121"/>
      <c r="H104" s="178" t="str">
        <f>work!L104</f>
        <v>20171108</v>
      </c>
      <c r="I104" s="120">
        <f t="shared" si="2"/>
        <v>2213975</v>
      </c>
      <c r="J104" s="120">
        <f t="shared" si="3"/>
        <v>2517185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445680</v>
      </c>
      <c r="F105" s="177">
        <f>work!I105+work!J105</f>
        <v>15000</v>
      </c>
      <c r="G105" s="121"/>
      <c r="H105" s="178" t="str">
        <f>work!L105</f>
        <v>20171108</v>
      </c>
      <c r="I105" s="120">
        <f t="shared" si="2"/>
        <v>445680</v>
      </c>
      <c r="J105" s="120">
        <f t="shared" si="3"/>
        <v>15000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555595</v>
      </c>
      <c r="F106" s="177">
        <f>work!I106+work!J106</f>
        <v>369223</v>
      </c>
      <c r="G106" s="121"/>
      <c r="H106" s="178" t="str">
        <f>work!L106</f>
        <v>20171010</v>
      </c>
      <c r="I106" s="120">
        <f t="shared" si="2"/>
        <v>555595</v>
      </c>
      <c r="J106" s="120">
        <f t="shared" si="3"/>
        <v>369223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93995</v>
      </c>
      <c r="F107" s="177">
        <f>work!I107+work!J107</f>
        <v>882110</v>
      </c>
      <c r="G107" s="121"/>
      <c r="H107" s="178" t="str">
        <f>work!L107</f>
        <v>20171010</v>
      </c>
      <c r="I107" s="120">
        <f t="shared" si="2"/>
        <v>93995</v>
      </c>
      <c r="J107" s="120">
        <f t="shared" si="3"/>
        <v>882110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0</v>
      </c>
      <c r="F108" s="177">
        <f>work!I108+work!J108</f>
        <v>738235</v>
      </c>
      <c r="G108" s="121"/>
      <c r="H108" s="178" t="str">
        <f>work!L108</f>
        <v>20171010</v>
      </c>
      <c r="I108" s="120">
        <f t="shared" si="2"/>
        <v>0</v>
      </c>
      <c r="J108" s="120">
        <f t="shared" si="3"/>
        <v>738235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1185024</v>
      </c>
      <c r="F109" s="177">
        <f>work!I109+work!J109</f>
        <v>1291668</v>
      </c>
      <c r="G109" s="121"/>
      <c r="H109" s="178" t="str">
        <f>work!L109</f>
        <v>20171010</v>
      </c>
      <c r="I109" s="120">
        <f t="shared" si="2"/>
        <v>1185024</v>
      </c>
      <c r="J109" s="120">
        <f t="shared" si="3"/>
        <v>1291668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224665</v>
      </c>
      <c r="F110" s="177">
        <f>work!I110+work!J110</f>
        <v>28651</v>
      </c>
      <c r="G110" s="121"/>
      <c r="H110" s="178" t="str">
        <f>work!L110</f>
        <v>20171108</v>
      </c>
      <c r="I110" s="120">
        <f t="shared" si="2"/>
        <v>224665</v>
      </c>
      <c r="J110" s="120">
        <f t="shared" si="3"/>
        <v>28651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1824211</v>
      </c>
      <c r="F111" s="177">
        <f>work!I111+work!J111</f>
        <v>36700</v>
      </c>
      <c r="G111" s="121"/>
      <c r="H111" s="178" t="str">
        <f>work!L111</f>
        <v>20171108</v>
      </c>
      <c r="I111" s="120">
        <f t="shared" si="2"/>
        <v>1824211</v>
      </c>
      <c r="J111" s="120">
        <f t="shared" si="3"/>
        <v>36700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58567</v>
      </c>
      <c r="F112" s="177">
        <f>work!I112+work!J112</f>
        <v>6662341</v>
      </c>
      <c r="G112" s="121"/>
      <c r="H112" s="178" t="str">
        <f>work!L112</f>
        <v>20171108</v>
      </c>
      <c r="I112" s="120">
        <f t="shared" si="2"/>
        <v>58567</v>
      </c>
      <c r="J112" s="120">
        <f t="shared" si="3"/>
        <v>6662341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2779599</v>
      </c>
      <c r="F113" s="177">
        <f>work!I113+work!J113</f>
        <v>269496</v>
      </c>
      <c r="G113" s="121"/>
      <c r="H113" s="178" t="str">
        <f>work!L113</f>
        <v>20171010</v>
      </c>
      <c r="I113" s="120">
        <f t="shared" si="2"/>
        <v>2779599</v>
      </c>
      <c r="J113" s="120">
        <f t="shared" si="3"/>
        <v>269496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2944891</v>
      </c>
      <c r="F114" s="177">
        <f>work!I114+work!J114</f>
        <v>274400</v>
      </c>
      <c r="G114" s="121"/>
      <c r="H114" s="178" t="str">
        <f>work!L114</f>
        <v>20171010</v>
      </c>
      <c r="I114" s="120">
        <f t="shared" si="2"/>
        <v>2944891</v>
      </c>
      <c r="J114" s="120">
        <f t="shared" si="3"/>
        <v>274400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301586</v>
      </c>
      <c r="G115" s="121"/>
      <c r="H115" s="178" t="str">
        <f>work!L115</f>
        <v>20171010</v>
      </c>
      <c r="I115" s="120">
        <f t="shared" si="2"/>
        <v>0</v>
      </c>
      <c r="J115" s="120">
        <f t="shared" si="3"/>
        <v>301586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884945</v>
      </c>
      <c r="F116" s="177">
        <f>work!I116+work!J116</f>
        <v>3751</v>
      </c>
      <c r="G116" s="121"/>
      <c r="H116" s="178" t="str">
        <f>work!L116</f>
        <v>20171010</v>
      </c>
      <c r="I116" s="120">
        <f t="shared" si="2"/>
        <v>884945</v>
      </c>
      <c r="J116" s="120">
        <f t="shared" si="3"/>
        <v>3751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280827</v>
      </c>
      <c r="F117" s="177">
        <f>work!I117+work!J117</f>
        <v>169854</v>
      </c>
      <c r="G117" s="121"/>
      <c r="H117" s="178" t="str">
        <f>work!L117</f>
        <v>20171010</v>
      </c>
      <c r="I117" s="120">
        <f t="shared" si="2"/>
        <v>280827</v>
      </c>
      <c r="J117" s="120">
        <f t="shared" si="3"/>
        <v>169854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75388</v>
      </c>
      <c r="F118" s="177">
        <f>work!I118+work!J118</f>
        <v>34280</v>
      </c>
      <c r="G118" s="121"/>
      <c r="H118" s="178" t="str">
        <f>work!L118</f>
        <v>20171010</v>
      </c>
      <c r="I118" s="120">
        <f t="shared" si="2"/>
        <v>75388</v>
      </c>
      <c r="J118" s="120">
        <f t="shared" si="3"/>
        <v>34280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135605</v>
      </c>
      <c r="F119" s="177">
        <f>work!I119+work!J119</f>
        <v>3300</v>
      </c>
      <c r="G119" s="121"/>
      <c r="H119" s="178" t="str">
        <f>work!L119</f>
        <v>20171010</v>
      </c>
      <c r="I119" s="120">
        <f t="shared" si="2"/>
        <v>135605</v>
      </c>
      <c r="J119" s="120">
        <f t="shared" si="3"/>
        <v>3300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469996</v>
      </c>
      <c r="F120" s="177">
        <f>work!I120+work!J120</f>
        <v>805117</v>
      </c>
      <c r="G120" s="121"/>
      <c r="H120" s="178" t="str">
        <f>work!L120</f>
        <v>20171010</v>
      </c>
      <c r="I120" s="120">
        <f t="shared" si="2"/>
        <v>469996</v>
      </c>
      <c r="J120" s="120">
        <f t="shared" si="3"/>
        <v>805117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916633</v>
      </c>
      <c r="F121" s="177">
        <f>work!I121+work!J121</f>
        <v>23297</v>
      </c>
      <c r="G121" s="121"/>
      <c r="H121" s="178" t="str">
        <f>work!L121</f>
        <v>20171010</v>
      </c>
      <c r="I121" s="120">
        <f t="shared" si="2"/>
        <v>916633</v>
      </c>
      <c r="J121" s="120">
        <f t="shared" si="3"/>
        <v>23297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2221760</v>
      </c>
      <c r="F122" s="177">
        <f>work!I122+work!J122</f>
        <v>285498</v>
      </c>
      <c r="G122" s="121"/>
      <c r="H122" s="178" t="str">
        <f>work!L122</f>
        <v>20171010</v>
      </c>
      <c r="I122" s="120">
        <f t="shared" si="2"/>
        <v>2221760</v>
      </c>
      <c r="J122" s="120">
        <f t="shared" si="3"/>
        <v>285498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1174827</v>
      </c>
      <c r="F123" s="177">
        <f>work!I123+work!J123</f>
        <v>340475</v>
      </c>
      <c r="G123" s="121"/>
      <c r="H123" s="178" t="str">
        <f>work!L123</f>
        <v>20171010</v>
      </c>
      <c r="I123" s="120">
        <f t="shared" si="2"/>
        <v>1174827</v>
      </c>
      <c r="J123" s="120">
        <f t="shared" si="3"/>
        <v>340475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75125</v>
      </c>
      <c r="F124" s="177">
        <f>work!I124+work!J124</f>
        <v>0</v>
      </c>
      <c r="G124" s="121"/>
      <c r="H124" s="178" t="str">
        <f>work!L124</f>
        <v>20171010</v>
      </c>
      <c r="I124" s="120">
        <f t="shared" si="2"/>
        <v>75125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159757</v>
      </c>
      <c r="F125" s="177">
        <f>work!I125+work!J125</f>
        <v>0</v>
      </c>
      <c r="G125" s="121"/>
      <c r="H125" s="178" t="str">
        <f>work!L125</f>
        <v>20171010</v>
      </c>
      <c r="I125" s="120">
        <f t="shared" si="2"/>
        <v>159757</v>
      </c>
      <c r="J125" s="120">
        <f t="shared" si="3"/>
        <v>0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42768</v>
      </c>
      <c r="F126" s="177">
        <f>work!I126+work!J126</f>
        <v>738691</v>
      </c>
      <c r="G126" s="121"/>
      <c r="H126" s="178" t="str">
        <f>work!L126</f>
        <v>20171108</v>
      </c>
      <c r="I126" s="120">
        <f t="shared" si="2"/>
        <v>42768</v>
      </c>
      <c r="J126" s="120">
        <f t="shared" si="3"/>
        <v>738691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728097</v>
      </c>
      <c r="F127" s="177">
        <f>work!I127+work!J127</f>
        <v>449321</v>
      </c>
      <c r="G127" s="121"/>
      <c r="H127" s="178" t="str">
        <f>work!L127</f>
        <v>20171010</v>
      </c>
      <c r="I127" s="120">
        <f t="shared" si="2"/>
        <v>728097</v>
      </c>
      <c r="J127" s="120">
        <f t="shared" si="3"/>
        <v>449321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 t="e">
        <f>work!G128+work!H128</f>
        <v>#VALUE!</v>
      </c>
      <c r="F128" s="177" t="e">
        <f>work!I128+work!J128</f>
        <v>#VALUE!</v>
      </c>
      <c r="G128" s="121"/>
      <c r="H128" s="178" t="str">
        <f>work!L128</f>
        <v>No report</v>
      </c>
      <c r="I128" s="120" t="e">
        <f t="shared" si="2"/>
        <v>#VALUE!</v>
      </c>
      <c r="J128" s="120" t="e">
        <f t="shared" si="3"/>
        <v>#VALUE!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>
        <f>work!G129+work!H129</f>
        <v>168594</v>
      </c>
      <c r="F129" s="177">
        <f>work!I129+work!J129</f>
        <v>38375</v>
      </c>
      <c r="G129" s="121"/>
      <c r="H129" s="178" t="str">
        <f>work!L129</f>
        <v>20171010</v>
      </c>
      <c r="I129" s="120">
        <f t="shared" si="2"/>
        <v>168594</v>
      </c>
      <c r="J129" s="120">
        <f t="shared" si="3"/>
        <v>38375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1037240</v>
      </c>
      <c r="F130" s="177">
        <f>work!I130+work!J130</f>
        <v>106619</v>
      </c>
      <c r="G130" s="121"/>
      <c r="H130" s="178" t="str">
        <f>work!L130</f>
        <v>20171108</v>
      </c>
      <c r="I130" s="120">
        <f t="shared" si="2"/>
        <v>1037240</v>
      </c>
      <c r="J130" s="120">
        <f t="shared" si="3"/>
        <v>106619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0</v>
      </c>
      <c r="F131" s="177">
        <f>work!I131+work!J131</f>
        <v>500</v>
      </c>
      <c r="G131" s="121"/>
      <c r="H131" s="178" t="str">
        <f>work!L131</f>
        <v>20171010</v>
      </c>
      <c r="I131" s="120">
        <f t="shared" si="2"/>
        <v>0</v>
      </c>
      <c r="J131" s="120">
        <f t="shared" si="3"/>
        <v>500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311613</v>
      </c>
      <c r="F132" s="177">
        <f>work!I132+work!J132</f>
        <v>0</v>
      </c>
      <c r="G132" s="121"/>
      <c r="H132" s="178" t="str">
        <f>work!L132</f>
        <v>20171010</v>
      </c>
      <c r="I132" s="120">
        <f t="shared" si="2"/>
        <v>311613</v>
      </c>
      <c r="J132" s="120">
        <f t="shared" si="3"/>
        <v>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717391</v>
      </c>
      <c r="F133" s="177">
        <f>work!I133+work!J133</f>
        <v>140360</v>
      </c>
      <c r="G133" s="121"/>
      <c r="H133" s="178" t="str">
        <f>work!L133</f>
        <v>20171010</v>
      </c>
      <c r="I133" s="120">
        <f t="shared" si="2"/>
        <v>717391</v>
      </c>
      <c r="J133" s="120">
        <f t="shared" si="3"/>
        <v>140360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349605</v>
      </c>
      <c r="F134" s="177">
        <f>work!I134+work!J134</f>
        <v>395760</v>
      </c>
      <c r="G134" s="121"/>
      <c r="H134" s="178" t="str">
        <f>work!L134</f>
        <v>20171010</v>
      </c>
      <c r="I134" s="120">
        <f t="shared" si="2"/>
        <v>349605</v>
      </c>
      <c r="J134" s="120">
        <f t="shared" si="3"/>
        <v>395760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229001</v>
      </c>
      <c r="F135" s="177">
        <f>work!I135+work!J135</f>
        <v>0</v>
      </c>
      <c r="G135" s="121"/>
      <c r="H135" s="178" t="str">
        <f>work!L135</f>
        <v>20171010</v>
      </c>
      <c r="I135" s="120">
        <f t="shared" si="2"/>
        <v>229001</v>
      </c>
      <c r="J135" s="120">
        <f t="shared" si="3"/>
        <v>0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5027611</v>
      </c>
      <c r="F136" s="177">
        <f>work!I136+work!J136</f>
        <v>8997416</v>
      </c>
      <c r="G136" s="121"/>
      <c r="H136" s="178" t="str">
        <f>work!L136</f>
        <v>20171010</v>
      </c>
      <c r="I136" s="120">
        <f t="shared" si="2"/>
        <v>5027611</v>
      </c>
      <c r="J136" s="120">
        <f t="shared" si="3"/>
        <v>8997416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46800</v>
      </c>
      <c r="F137" s="177">
        <f>work!I137+work!J137</f>
        <v>0</v>
      </c>
      <c r="G137" s="121"/>
      <c r="H137" s="178" t="str">
        <f>work!L137</f>
        <v>20171108</v>
      </c>
      <c r="I137" s="120">
        <f t="shared" si="2"/>
        <v>46800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534776</v>
      </c>
      <c r="F138" s="177">
        <f>work!I138+work!J138</f>
        <v>977730</v>
      </c>
      <c r="G138" s="121"/>
      <c r="H138" s="178" t="str">
        <f>work!L138</f>
        <v>20171010</v>
      </c>
      <c r="I138" s="120">
        <f t="shared" si="2"/>
        <v>534776</v>
      </c>
      <c r="J138" s="120">
        <f t="shared" si="3"/>
        <v>977730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140739</v>
      </c>
      <c r="F139" s="177">
        <f>work!I139+work!J139</f>
        <v>59892</v>
      </c>
      <c r="G139" s="121"/>
      <c r="H139" s="178" t="str">
        <f>work!L139</f>
        <v>20171010</v>
      </c>
      <c r="I139" s="120">
        <f t="shared" si="2"/>
        <v>140739</v>
      </c>
      <c r="J139" s="120">
        <f t="shared" si="3"/>
        <v>59892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763870</v>
      </c>
      <c r="F140" s="177">
        <f>work!I140+work!J140</f>
        <v>61000</v>
      </c>
      <c r="G140" s="121"/>
      <c r="H140" s="178" t="str">
        <f>work!L140</f>
        <v>20171010</v>
      </c>
      <c r="I140" s="120">
        <f t="shared" si="2"/>
        <v>763870</v>
      </c>
      <c r="J140" s="120">
        <f t="shared" si="3"/>
        <v>61000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318819</v>
      </c>
      <c r="F141" s="177">
        <f>work!I141+work!J141</f>
        <v>175620</v>
      </c>
      <c r="G141" s="121"/>
      <c r="H141" s="178" t="str">
        <f>work!L141</f>
        <v>20171108</v>
      </c>
      <c r="I141" s="120">
        <f t="shared" si="2"/>
        <v>318819</v>
      </c>
      <c r="J141" s="120">
        <f t="shared" si="3"/>
        <v>175620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767296</v>
      </c>
      <c r="F142" s="177">
        <f>work!I142+work!J142</f>
        <v>78701</v>
      </c>
      <c r="G142" s="121"/>
      <c r="H142" s="178" t="str">
        <f>work!L142</f>
        <v>20171010</v>
      </c>
      <c r="I142" s="120">
        <f t="shared" si="2"/>
        <v>767296</v>
      </c>
      <c r="J142" s="120">
        <f t="shared" si="3"/>
        <v>78701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1447496</v>
      </c>
      <c r="F143" s="177">
        <f>work!I143+work!J143</f>
        <v>2391064</v>
      </c>
      <c r="G143" s="121"/>
      <c r="H143" s="178" t="str">
        <f>work!L143</f>
        <v>20171010</v>
      </c>
      <c r="I143" s="120">
        <f t="shared" si="2"/>
        <v>1447496</v>
      </c>
      <c r="J143" s="120">
        <f t="shared" si="3"/>
        <v>2391064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199259</v>
      </c>
      <c r="F144" s="177">
        <f>work!I144+work!J144</f>
        <v>0</v>
      </c>
      <c r="G144" s="119"/>
      <c r="H144" s="178" t="str">
        <f>work!L144</f>
        <v>20171010</v>
      </c>
      <c r="I144" s="120">
        <f t="shared" si="2"/>
        <v>199259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223674</v>
      </c>
      <c r="F146" s="177">
        <f>work!I146+work!J146</f>
        <v>135889</v>
      </c>
      <c r="G146" s="121"/>
      <c r="H146" s="178" t="str">
        <f>work!L146</f>
        <v>20171010</v>
      </c>
      <c r="I146" s="120">
        <f t="shared" si="2"/>
        <v>223674</v>
      </c>
      <c r="J146" s="120">
        <f t="shared" si="3"/>
        <v>135889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1268590</v>
      </c>
      <c r="F147" s="177">
        <f>work!I147+work!J147</f>
        <v>2209489</v>
      </c>
      <c r="G147" s="121"/>
      <c r="H147" s="178" t="str">
        <f>work!L147</f>
        <v>20171010</v>
      </c>
      <c r="I147" s="120">
        <f t="shared" si="2"/>
        <v>1268590</v>
      </c>
      <c r="J147" s="120">
        <f t="shared" si="3"/>
        <v>2209489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650</v>
      </c>
      <c r="F148" s="177">
        <f>work!I148+work!J148</f>
        <v>473000</v>
      </c>
      <c r="G148" s="121"/>
      <c r="H148" s="178" t="str">
        <f>work!L148</f>
        <v>20171010</v>
      </c>
      <c r="I148" s="120">
        <f t="shared" si="2"/>
        <v>650</v>
      </c>
      <c r="J148" s="120">
        <f t="shared" si="3"/>
        <v>473000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146417</v>
      </c>
      <c r="F149" s="177">
        <f>work!I149+work!J149</f>
        <v>127059</v>
      </c>
      <c r="G149" s="121"/>
      <c r="H149" s="178" t="str">
        <f>work!L149</f>
        <v>20171010</v>
      </c>
      <c r="I149" s="120">
        <f t="shared" si="2"/>
        <v>146417</v>
      </c>
      <c r="J149" s="120">
        <f t="shared" si="3"/>
        <v>127059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288814</v>
      </c>
      <c r="F150" s="177">
        <f>work!I150+work!J150</f>
        <v>28000</v>
      </c>
      <c r="G150" s="121"/>
      <c r="H150" s="178" t="str">
        <f>work!L150</f>
        <v>20171010</v>
      </c>
      <c r="I150" s="120">
        <f t="shared" si="2"/>
        <v>288814</v>
      </c>
      <c r="J150" s="120">
        <f t="shared" si="3"/>
        <v>28000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2301</v>
      </c>
      <c r="F151" s="177">
        <f>work!I151+work!J151</f>
        <v>0</v>
      </c>
      <c r="G151" s="121"/>
      <c r="H151" s="178" t="str">
        <f>work!L151</f>
        <v>20171010</v>
      </c>
      <c r="I151" s="120">
        <f t="shared" si="2"/>
        <v>2301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1027406</v>
      </c>
      <c r="F152" s="177">
        <f>work!I152+work!J152</f>
        <v>193560</v>
      </c>
      <c r="G152" s="121"/>
      <c r="H152" s="178" t="str">
        <f>work!L152</f>
        <v>20171010</v>
      </c>
      <c r="I152" s="120">
        <f t="shared" si="2"/>
        <v>1027406</v>
      </c>
      <c r="J152" s="120">
        <f t="shared" si="3"/>
        <v>193560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129169</v>
      </c>
      <c r="F153" s="177">
        <f>work!I153+work!J153</f>
        <v>14625</v>
      </c>
      <c r="G153" s="121"/>
      <c r="H153" s="178" t="str">
        <f>work!L153</f>
        <v>20171108</v>
      </c>
      <c r="I153" s="120">
        <f t="shared" si="2"/>
        <v>129169</v>
      </c>
      <c r="J153" s="120">
        <f t="shared" si="3"/>
        <v>14625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107915</v>
      </c>
      <c r="F154" s="177">
        <f>work!I154+work!J154</f>
        <v>3500</v>
      </c>
      <c r="G154" s="121"/>
      <c r="H154" s="178" t="str">
        <f>work!L154</f>
        <v>20171108</v>
      </c>
      <c r="I154" s="120">
        <f t="shared" si="2"/>
        <v>107915</v>
      </c>
      <c r="J154" s="120">
        <f t="shared" si="3"/>
        <v>3500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422593</v>
      </c>
      <c r="F155" s="177">
        <f>work!I155+work!J155</f>
        <v>84250</v>
      </c>
      <c r="G155" s="121"/>
      <c r="H155" s="178" t="str">
        <f>work!L155</f>
        <v>20171108</v>
      </c>
      <c r="I155" s="120">
        <f t="shared" si="2"/>
        <v>422593</v>
      </c>
      <c r="J155" s="120">
        <f t="shared" si="3"/>
        <v>84250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 t="e">
        <f>work!G156+work!H156</f>
        <v>#VALUE!</v>
      </c>
      <c r="F156" s="177" t="e">
        <f>work!I156+work!J156</f>
        <v>#VALUE!</v>
      </c>
      <c r="G156" s="121"/>
      <c r="H156" s="178" t="str">
        <f>work!L156</f>
        <v>No report</v>
      </c>
      <c r="I156" s="120" t="e">
        <f t="shared" si="2"/>
        <v>#VALUE!</v>
      </c>
      <c r="J156" s="120" t="e">
        <f t="shared" si="3"/>
        <v>#VALUE!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272723</v>
      </c>
      <c r="F157" s="177">
        <f>work!I157+work!J157</f>
        <v>74749</v>
      </c>
      <c r="G157" s="121"/>
      <c r="H157" s="178" t="str">
        <f>work!L157</f>
        <v>20171010</v>
      </c>
      <c r="I157" s="120">
        <f t="shared" si="2"/>
        <v>272723</v>
      </c>
      <c r="J157" s="120">
        <f t="shared" si="3"/>
        <v>74749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216685</v>
      </c>
      <c r="F158" s="177">
        <f>work!I158+work!J158</f>
        <v>4074</v>
      </c>
      <c r="G158" s="121"/>
      <c r="H158" s="178" t="str">
        <f>work!L158</f>
        <v>20171010</v>
      </c>
      <c r="I158" s="120">
        <f t="shared" si="2"/>
        <v>216685</v>
      </c>
      <c r="J158" s="120">
        <f t="shared" si="3"/>
        <v>4074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58300</v>
      </c>
      <c r="F159" s="177">
        <f>work!I159+work!J159</f>
        <v>0</v>
      </c>
      <c r="G159" s="121"/>
      <c r="H159" s="178" t="str">
        <f>work!L159</f>
        <v>20171010</v>
      </c>
      <c r="I159" s="120">
        <f t="shared" si="2"/>
        <v>58300</v>
      </c>
      <c r="J159" s="120">
        <f t="shared" si="3"/>
        <v>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216734</v>
      </c>
      <c r="F160" s="177">
        <f>work!I160+work!J160</f>
        <v>331990</v>
      </c>
      <c r="G160" s="121"/>
      <c r="H160" s="178" t="str">
        <f>work!L160</f>
        <v>20171108</v>
      </c>
      <c r="I160" s="120">
        <f aca="true" t="shared" si="4" ref="I160:I223">E160</f>
        <v>216734</v>
      </c>
      <c r="J160" s="120">
        <f aca="true" t="shared" si="5" ref="J160:J223">F160</f>
        <v>331990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65522</v>
      </c>
      <c r="F162" s="177">
        <f>work!I162+work!J162</f>
        <v>25</v>
      </c>
      <c r="G162" s="119"/>
      <c r="H162" s="178" t="str">
        <f>work!L162</f>
        <v>20171108</v>
      </c>
      <c r="I162" s="120">
        <f t="shared" si="4"/>
        <v>65522</v>
      </c>
      <c r="J162" s="120">
        <f t="shared" si="5"/>
        <v>25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>
        <f>work!G163+work!H163</f>
        <v>4700</v>
      </c>
      <c r="F163" s="177">
        <f>work!I163+work!J163</f>
        <v>8500</v>
      </c>
      <c r="G163" s="119"/>
      <c r="H163" s="178" t="s">
        <v>9</v>
      </c>
      <c r="I163" s="120">
        <f t="shared" si="4"/>
        <v>4700</v>
      </c>
      <c r="J163" s="120">
        <f t="shared" si="5"/>
        <v>8500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307657</v>
      </c>
      <c r="F164" s="177">
        <f>work!I164+work!J164</f>
        <v>90563</v>
      </c>
      <c r="G164" s="121"/>
      <c r="H164" s="178" t="str">
        <f>work!L164</f>
        <v>20171010</v>
      </c>
      <c r="I164" s="120">
        <f t="shared" si="4"/>
        <v>307657</v>
      </c>
      <c r="J164" s="120">
        <f t="shared" si="5"/>
        <v>90563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1750</v>
      </c>
      <c r="F165" s="177">
        <f>work!I165+work!J165</f>
        <v>0</v>
      </c>
      <c r="G165" s="121"/>
      <c r="H165" s="178" t="s">
        <v>9</v>
      </c>
      <c r="I165" s="120">
        <f t="shared" si="4"/>
        <v>1750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263580</v>
      </c>
      <c r="F166" s="177">
        <f>work!I166+work!J166</f>
        <v>73302</v>
      </c>
      <c r="G166" s="121"/>
      <c r="H166" s="178" t="str">
        <f>work!L166</f>
        <v>20171010</v>
      </c>
      <c r="I166" s="120">
        <f t="shared" si="4"/>
        <v>263580</v>
      </c>
      <c r="J166" s="120">
        <f t="shared" si="5"/>
        <v>73302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298886</v>
      </c>
      <c r="F167" s="177">
        <f>work!I167+work!J167</f>
        <v>34912</v>
      </c>
      <c r="G167" s="121"/>
      <c r="H167" s="178" t="str">
        <f>work!L167</f>
        <v>20171010</v>
      </c>
      <c r="I167" s="120">
        <f t="shared" si="4"/>
        <v>298886</v>
      </c>
      <c r="J167" s="120">
        <f t="shared" si="5"/>
        <v>34912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775775</v>
      </c>
      <c r="F168" s="177">
        <f>work!I168+work!J168</f>
        <v>129845</v>
      </c>
      <c r="G168" s="121"/>
      <c r="H168" s="178" t="str">
        <f>work!L168</f>
        <v>20171010</v>
      </c>
      <c r="I168" s="120">
        <f t="shared" si="4"/>
        <v>775775</v>
      </c>
      <c r="J168" s="120">
        <f t="shared" si="5"/>
        <v>129845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421882</v>
      </c>
      <c r="F169" s="177">
        <f>work!I169+work!J169</f>
        <v>1296209</v>
      </c>
      <c r="G169" s="121"/>
      <c r="H169" s="178" t="str">
        <f>work!L169</f>
        <v>20171010</v>
      </c>
      <c r="I169" s="120">
        <f t="shared" si="4"/>
        <v>421882</v>
      </c>
      <c r="J169" s="120">
        <f t="shared" si="5"/>
        <v>1296209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69617</v>
      </c>
      <c r="F170" s="177">
        <f>work!I170+work!J170</f>
        <v>100</v>
      </c>
      <c r="G170" s="121"/>
      <c r="H170" s="178" t="str">
        <f>work!L170</f>
        <v>20171010</v>
      </c>
      <c r="I170" s="120">
        <f t="shared" si="4"/>
        <v>69617</v>
      </c>
      <c r="J170" s="120">
        <f t="shared" si="5"/>
        <v>100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540164</v>
      </c>
      <c r="F171" s="177">
        <f>work!I171+work!J171</f>
        <v>13704168</v>
      </c>
      <c r="G171" s="121"/>
      <c r="H171" s="178" t="str">
        <f>work!L171</f>
        <v>20171010</v>
      </c>
      <c r="I171" s="120">
        <f t="shared" si="4"/>
        <v>540164</v>
      </c>
      <c r="J171" s="120">
        <f t="shared" si="5"/>
        <v>13704168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2841764</v>
      </c>
      <c r="F172" s="177">
        <f>work!I172+work!J172</f>
        <v>3128722</v>
      </c>
      <c r="G172" s="121"/>
      <c r="H172" s="178" t="str">
        <f>work!L172</f>
        <v>20171010</v>
      </c>
      <c r="I172" s="120">
        <f t="shared" si="4"/>
        <v>2841764</v>
      </c>
      <c r="J172" s="120">
        <f t="shared" si="5"/>
        <v>3128722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84439</v>
      </c>
      <c r="F173" s="177">
        <f>work!I173+work!J173</f>
        <v>0</v>
      </c>
      <c r="G173" s="121"/>
      <c r="H173" s="178" t="str">
        <f>work!L173</f>
        <v>20171010</v>
      </c>
      <c r="I173" s="120">
        <f t="shared" si="4"/>
        <v>84439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185117</v>
      </c>
      <c r="F174" s="177">
        <f>work!I174+work!J174</f>
        <v>4150</v>
      </c>
      <c r="G174" s="121"/>
      <c r="H174" s="178" t="str">
        <f>work!L174</f>
        <v>20171108</v>
      </c>
      <c r="I174" s="120">
        <f t="shared" si="4"/>
        <v>185117</v>
      </c>
      <c r="J174" s="120">
        <f t="shared" si="5"/>
        <v>4150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319822</v>
      </c>
      <c r="F175" s="177">
        <f>work!I175+work!J175</f>
        <v>20900</v>
      </c>
      <c r="G175" s="121"/>
      <c r="H175" s="178" t="str">
        <f>work!L175</f>
        <v>20171010</v>
      </c>
      <c r="I175" s="120">
        <f t="shared" si="4"/>
        <v>319822</v>
      </c>
      <c r="J175" s="120">
        <f t="shared" si="5"/>
        <v>20900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17300</v>
      </c>
      <c r="F176" s="177">
        <f>work!I176+work!J176</f>
        <v>0</v>
      </c>
      <c r="G176" s="121"/>
      <c r="H176" s="178" t="str">
        <f>work!L176</f>
        <v>20171010</v>
      </c>
      <c r="I176" s="120">
        <f t="shared" si="4"/>
        <v>17300</v>
      </c>
      <c r="J176" s="120">
        <f t="shared" si="5"/>
        <v>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220482</v>
      </c>
      <c r="F177" s="177">
        <f>work!I177+work!J177</f>
        <v>71775</v>
      </c>
      <c r="G177" s="121"/>
      <c r="H177" s="178" t="str">
        <f>work!L177</f>
        <v>20171010</v>
      </c>
      <c r="I177" s="120">
        <f t="shared" si="4"/>
        <v>220482</v>
      </c>
      <c r="J177" s="120">
        <f t="shared" si="5"/>
        <v>71775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2720231</v>
      </c>
      <c r="F178" s="177">
        <f>work!I178+work!J178</f>
        <v>493237</v>
      </c>
      <c r="G178" s="121"/>
      <c r="H178" s="178" t="str">
        <f>work!L178</f>
        <v>20171010</v>
      </c>
      <c r="I178" s="120">
        <f t="shared" si="4"/>
        <v>2720231</v>
      </c>
      <c r="J178" s="120">
        <f t="shared" si="5"/>
        <v>493237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670007</v>
      </c>
      <c r="F179" s="177">
        <f>work!I179+work!J179</f>
        <v>649169</v>
      </c>
      <c r="G179" s="121"/>
      <c r="H179" s="178" t="str">
        <f>work!L179</f>
        <v>20171010</v>
      </c>
      <c r="I179" s="120">
        <f t="shared" si="4"/>
        <v>670007</v>
      </c>
      <c r="J179" s="120">
        <f t="shared" si="5"/>
        <v>649169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4868670</v>
      </c>
      <c r="F180" s="177">
        <f>work!I180+work!J180</f>
        <v>119458</v>
      </c>
      <c r="G180" s="121"/>
      <c r="H180" s="178" t="str">
        <f>work!L180</f>
        <v>20171108</v>
      </c>
      <c r="I180" s="120">
        <f t="shared" si="4"/>
        <v>4868670</v>
      </c>
      <c r="J180" s="120">
        <f t="shared" si="5"/>
        <v>119458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314644</v>
      </c>
      <c r="F181" s="177">
        <f>work!I181+work!J181</f>
        <v>104630</v>
      </c>
      <c r="G181" s="121"/>
      <c r="H181" s="178" t="str">
        <f>work!L181</f>
        <v>20171010</v>
      </c>
      <c r="I181" s="120">
        <f t="shared" si="4"/>
        <v>314644</v>
      </c>
      <c r="J181" s="120">
        <f t="shared" si="5"/>
        <v>104630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0</v>
      </c>
      <c r="F182" s="177">
        <f>work!I182+work!J182</f>
        <v>10000</v>
      </c>
      <c r="G182" s="121"/>
      <c r="H182" s="178" t="str">
        <f>work!L182</f>
        <v>20171108</v>
      </c>
      <c r="I182" s="120">
        <f t="shared" si="4"/>
        <v>0</v>
      </c>
      <c r="J182" s="120">
        <f t="shared" si="5"/>
        <v>10000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50657</v>
      </c>
      <c r="F183" s="177">
        <f>work!I183+work!J183</f>
        <v>0</v>
      </c>
      <c r="G183" s="121"/>
      <c r="H183" s="178" t="str">
        <f>work!L183</f>
        <v>20171108</v>
      </c>
      <c r="I183" s="120">
        <f t="shared" si="4"/>
        <v>50657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74088</v>
      </c>
      <c r="F184" s="177">
        <f>work!I184+work!J184</f>
        <v>6000</v>
      </c>
      <c r="G184" s="121"/>
      <c r="H184" s="178" t="str">
        <f>work!L184</f>
        <v>20171010</v>
      </c>
      <c r="I184" s="120">
        <f t="shared" si="4"/>
        <v>74088</v>
      </c>
      <c r="J184" s="120">
        <f t="shared" si="5"/>
        <v>6000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289447</v>
      </c>
      <c r="F185" s="177">
        <f>work!I185+work!J185</f>
        <v>113240</v>
      </c>
      <c r="G185" s="121"/>
      <c r="H185" s="178" t="str">
        <f>work!L185</f>
        <v>20171010</v>
      </c>
      <c r="I185" s="120">
        <f t="shared" si="4"/>
        <v>289447</v>
      </c>
      <c r="J185" s="120">
        <f t="shared" si="5"/>
        <v>113240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98875</v>
      </c>
      <c r="F186" s="177">
        <f>work!I186+work!J186</f>
        <v>15675</v>
      </c>
      <c r="G186" s="121"/>
      <c r="H186" s="178" t="str">
        <f>work!L186</f>
        <v>20171010</v>
      </c>
      <c r="I186" s="120">
        <f t="shared" si="4"/>
        <v>98875</v>
      </c>
      <c r="J186" s="120">
        <f t="shared" si="5"/>
        <v>15675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45499</v>
      </c>
      <c r="F187" s="177">
        <f>work!I187+work!J187</f>
        <v>6815</v>
      </c>
      <c r="G187" s="121"/>
      <c r="H187" s="178" t="str">
        <f>work!L187</f>
        <v>20171010</v>
      </c>
      <c r="I187" s="120">
        <f t="shared" si="4"/>
        <v>45499</v>
      </c>
      <c r="J187" s="120">
        <f t="shared" si="5"/>
        <v>6815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 t="e">
        <f>work!G188+work!H188</f>
        <v>#VALUE!</v>
      </c>
      <c r="F188" s="177" t="e">
        <f>work!I188+work!J188</f>
        <v>#VALUE!</v>
      </c>
      <c r="G188" s="121"/>
      <c r="H188" s="178" t="str">
        <f>work!L188</f>
        <v>No report</v>
      </c>
      <c r="I188" s="120" t="e">
        <f t="shared" si="4"/>
        <v>#VALUE!</v>
      </c>
      <c r="J188" s="120" t="e">
        <f t="shared" si="5"/>
        <v>#VALUE!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128486</v>
      </c>
      <c r="F189" s="177">
        <f>work!I189+work!J189</f>
        <v>90000</v>
      </c>
      <c r="G189" s="121"/>
      <c r="H189" s="178" t="str">
        <f>work!L189</f>
        <v>20171108</v>
      </c>
      <c r="I189" s="120">
        <f t="shared" si="4"/>
        <v>128486</v>
      </c>
      <c r="J189" s="120">
        <f t="shared" si="5"/>
        <v>90000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149567</v>
      </c>
      <c r="F190" s="177">
        <f>work!I190+work!J190</f>
        <v>29049</v>
      </c>
      <c r="G190" s="121"/>
      <c r="H190" s="178" t="str">
        <f>work!L190</f>
        <v>20171108</v>
      </c>
      <c r="I190" s="120">
        <f t="shared" si="4"/>
        <v>149567</v>
      </c>
      <c r="J190" s="120">
        <f t="shared" si="5"/>
        <v>29049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 t="e">
        <f>work!G191+work!H191</f>
        <v>#VALUE!</v>
      </c>
      <c r="F191" s="177" t="e">
        <f>work!I191+work!J191</f>
        <v>#VALUE!</v>
      </c>
      <c r="G191" s="121"/>
      <c r="H191" s="178" t="str">
        <f>work!L191</f>
        <v>No report</v>
      </c>
      <c r="I191" s="120" t="e">
        <f t="shared" si="4"/>
        <v>#VALUE!</v>
      </c>
      <c r="J191" s="120" t="e">
        <f t="shared" si="5"/>
        <v>#VALUE!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53375</v>
      </c>
      <c r="F192" s="177">
        <f>work!I192+work!J192</f>
        <v>0</v>
      </c>
      <c r="G192" s="119"/>
      <c r="H192" s="178" t="str">
        <f>work!L192</f>
        <v>20171010</v>
      </c>
      <c r="I192" s="120">
        <f t="shared" si="4"/>
        <v>53375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412169</v>
      </c>
      <c r="F193" s="177">
        <f>work!I193+work!J193</f>
        <v>807083</v>
      </c>
      <c r="G193" s="121"/>
      <c r="H193" s="178" t="str">
        <f>work!L193</f>
        <v>20171108</v>
      </c>
      <c r="I193" s="120">
        <f t="shared" si="4"/>
        <v>412169</v>
      </c>
      <c r="J193" s="120">
        <f t="shared" si="5"/>
        <v>807083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838630</v>
      </c>
      <c r="F194" s="177">
        <f>work!I194+work!J194</f>
        <v>33800</v>
      </c>
      <c r="G194" s="121"/>
      <c r="H194" s="178" t="str">
        <f>work!L194</f>
        <v>20171010</v>
      </c>
      <c r="I194" s="120">
        <f t="shared" si="4"/>
        <v>838630</v>
      </c>
      <c r="J194" s="120">
        <f t="shared" si="5"/>
        <v>33800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140711</v>
      </c>
      <c r="F195" s="177">
        <f>work!I195+work!J195</f>
        <v>97672</v>
      </c>
      <c r="G195" s="121"/>
      <c r="H195" s="178" t="str">
        <f>work!L195</f>
        <v>20171010</v>
      </c>
      <c r="I195" s="120">
        <f t="shared" si="4"/>
        <v>140711</v>
      </c>
      <c r="J195" s="120">
        <f t="shared" si="5"/>
        <v>97672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 t="e">
        <f>work!G196+work!H196</f>
        <v>#VALUE!</v>
      </c>
      <c r="F196" s="177" t="e">
        <f>work!I196+work!J196</f>
        <v>#VALUE!</v>
      </c>
      <c r="G196" s="121"/>
      <c r="H196" s="178" t="str">
        <f>work!L196</f>
        <v>No report</v>
      </c>
      <c r="I196" s="120" t="e">
        <f t="shared" si="4"/>
        <v>#VALUE!</v>
      </c>
      <c r="J196" s="120" t="e">
        <f t="shared" si="5"/>
        <v>#VALUE!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1178101</v>
      </c>
      <c r="F197" s="177">
        <f>work!I197+work!J197</f>
        <v>613166</v>
      </c>
      <c r="G197" s="121"/>
      <c r="H197" s="178" t="str">
        <f>work!L197</f>
        <v>20171108</v>
      </c>
      <c r="I197" s="120">
        <f t="shared" si="4"/>
        <v>1178101</v>
      </c>
      <c r="J197" s="120">
        <f t="shared" si="5"/>
        <v>613166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0</v>
      </c>
      <c r="F198" s="177">
        <f>work!I198+work!J198</f>
        <v>5245</v>
      </c>
      <c r="G198" s="121"/>
      <c r="H198" s="178" t="str">
        <f>work!L198</f>
        <v>20171010</v>
      </c>
      <c r="I198" s="120">
        <f t="shared" si="4"/>
        <v>0</v>
      </c>
      <c r="J198" s="120">
        <f t="shared" si="5"/>
        <v>5245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1277204</v>
      </c>
      <c r="F199" s="177">
        <f>work!I199+work!J199</f>
        <v>295300</v>
      </c>
      <c r="G199" s="121"/>
      <c r="H199" s="178" t="str">
        <f>work!L199</f>
        <v>20171010</v>
      </c>
      <c r="I199" s="120">
        <f t="shared" si="4"/>
        <v>1277204</v>
      </c>
      <c r="J199" s="120">
        <f t="shared" si="5"/>
        <v>295300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>
        <f>work!G200+work!H200</f>
        <v>68078</v>
      </c>
      <c r="F200" s="177">
        <f>work!I200+work!J200</f>
        <v>22076</v>
      </c>
      <c r="G200" s="121"/>
      <c r="H200" s="178" t="str">
        <f>work!L200</f>
        <v>20171108</v>
      </c>
      <c r="I200" s="120">
        <f t="shared" si="4"/>
        <v>68078</v>
      </c>
      <c r="J200" s="120">
        <f t="shared" si="5"/>
        <v>22076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12127992</v>
      </c>
      <c r="F201" s="177">
        <f>work!I201+work!J201</f>
        <v>259366</v>
      </c>
      <c r="G201" s="121"/>
      <c r="H201" s="178" t="str">
        <f>work!L201</f>
        <v>20171010</v>
      </c>
      <c r="I201" s="120">
        <f t="shared" si="4"/>
        <v>12127992</v>
      </c>
      <c r="J201" s="120">
        <f t="shared" si="5"/>
        <v>259366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1224893</v>
      </c>
      <c r="F202" s="177">
        <f>work!I202+work!J202</f>
        <v>13447</v>
      </c>
      <c r="G202" s="121"/>
      <c r="H202" s="178" t="str">
        <f>work!L202</f>
        <v>20171010</v>
      </c>
      <c r="I202" s="120">
        <f t="shared" si="4"/>
        <v>1224893</v>
      </c>
      <c r="J202" s="120">
        <f t="shared" si="5"/>
        <v>13447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565016</v>
      </c>
      <c r="F203" s="177">
        <f>work!I203+work!J203</f>
        <v>0</v>
      </c>
      <c r="G203" s="121"/>
      <c r="H203" s="178" t="str">
        <f>work!L203</f>
        <v>20171010</v>
      </c>
      <c r="I203" s="120">
        <f t="shared" si="4"/>
        <v>565016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512257</v>
      </c>
      <c r="F204" s="177">
        <f>work!I204+work!J204</f>
        <v>55300</v>
      </c>
      <c r="G204" s="121"/>
      <c r="H204" s="178" t="str">
        <f>work!L204</f>
        <v>20171010</v>
      </c>
      <c r="I204" s="120">
        <f t="shared" si="4"/>
        <v>512257</v>
      </c>
      <c r="J204" s="120">
        <f t="shared" si="5"/>
        <v>55300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1712274</v>
      </c>
      <c r="F205" s="177">
        <f>work!I205+work!J205</f>
        <v>241189</v>
      </c>
      <c r="G205" s="121"/>
      <c r="H205" s="178" t="str">
        <f>work!L205</f>
        <v>20171010</v>
      </c>
      <c r="I205" s="120">
        <f t="shared" si="4"/>
        <v>1712274</v>
      </c>
      <c r="J205" s="120">
        <f t="shared" si="5"/>
        <v>241189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1881064</v>
      </c>
      <c r="F206" s="177">
        <f>work!I206+work!J206</f>
        <v>114977</v>
      </c>
      <c r="G206" s="121"/>
      <c r="H206" s="178" t="str">
        <f>work!L206</f>
        <v>20171010</v>
      </c>
      <c r="I206" s="120">
        <f t="shared" si="4"/>
        <v>1881064</v>
      </c>
      <c r="J206" s="120">
        <f t="shared" si="5"/>
        <v>114977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793928</v>
      </c>
      <c r="F207" s="177">
        <f>work!I207+work!J207</f>
        <v>21300</v>
      </c>
      <c r="G207" s="121"/>
      <c r="H207" s="178" t="str">
        <f>work!L207</f>
        <v>20171010</v>
      </c>
      <c r="I207" s="120">
        <f t="shared" si="4"/>
        <v>793928</v>
      </c>
      <c r="J207" s="120">
        <f t="shared" si="5"/>
        <v>21300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4058141</v>
      </c>
      <c r="F208" s="177">
        <f>work!I208+work!J208</f>
        <v>45550</v>
      </c>
      <c r="G208" s="121"/>
      <c r="H208" s="178" t="str">
        <f>work!L208</f>
        <v>20171010</v>
      </c>
      <c r="I208" s="120">
        <f t="shared" si="4"/>
        <v>4058141</v>
      </c>
      <c r="J208" s="120">
        <f t="shared" si="5"/>
        <v>45550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906423</v>
      </c>
      <c r="F209" s="177">
        <f>work!I209+work!J209</f>
        <v>490260</v>
      </c>
      <c r="G209" s="121"/>
      <c r="H209" s="178" t="str">
        <f>work!L209</f>
        <v>20171010</v>
      </c>
      <c r="I209" s="120">
        <f t="shared" si="4"/>
        <v>906423</v>
      </c>
      <c r="J209" s="120">
        <f t="shared" si="5"/>
        <v>490260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7427177</v>
      </c>
      <c r="F210" s="177">
        <f>work!I210+work!J210</f>
        <v>167253</v>
      </c>
      <c r="G210" s="121"/>
      <c r="H210" s="178" t="str">
        <f>work!L210</f>
        <v>20171010</v>
      </c>
      <c r="I210" s="120">
        <f t="shared" si="4"/>
        <v>7427177</v>
      </c>
      <c r="J210" s="120">
        <f t="shared" si="5"/>
        <v>167253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589234</v>
      </c>
      <c r="F211" s="177">
        <f>work!I211+work!J211</f>
        <v>534878</v>
      </c>
      <c r="G211" s="121"/>
      <c r="H211" s="178" t="str">
        <f>work!L211</f>
        <v>20171010</v>
      </c>
      <c r="I211" s="120">
        <f t="shared" si="4"/>
        <v>589234</v>
      </c>
      <c r="J211" s="120">
        <f t="shared" si="5"/>
        <v>534878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532288</v>
      </c>
      <c r="F212" s="177">
        <f>work!I212+work!J212</f>
        <v>58500</v>
      </c>
      <c r="G212" s="121"/>
      <c r="H212" s="178" t="str">
        <f>work!L212</f>
        <v>20171010</v>
      </c>
      <c r="I212" s="120">
        <f t="shared" si="4"/>
        <v>532288</v>
      </c>
      <c r="J212" s="120">
        <f t="shared" si="5"/>
        <v>58500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184367</v>
      </c>
      <c r="F213" s="177">
        <f>work!I213+work!J213</f>
        <v>0</v>
      </c>
      <c r="G213" s="121"/>
      <c r="H213" s="178" t="str">
        <f>work!L213</f>
        <v>20171010</v>
      </c>
      <c r="I213" s="120">
        <f t="shared" si="4"/>
        <v>184367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205823</v>
      </c>
      <c r="F214" s="177">
        <f>work!I214+work!J214</f>
        <v>439870</v>
      </c>
      <c r="G214" s="121"/>
      <c r="H214" s="178" t="str">
        <f>work!L214</f>
        <v>20171010</v>
      </c>
      <c r="I214" s="120">
        <f t="shared" si="4"/>
        <v>205823</v>
      </c>
      <c r="J214" s="120">
        <f t="shared" si="5"/>
        <v>439870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651186</v>
      </c>
      <c r="F215" s="177">
        <f>work!I215+work!J215</f>
        <v>31850</v>
      </c>
      <c r="G215" s="121"/>
      <c r="H215" s="178" t="str">
        <f>work!L215</f>
        <v>20171010</v>
      </c>
      <c r="I215" s="120">
        <f t="shared" si="4"/>
        <v>651186</v>
      </c>
      <c r="J215" s="120">
        <f t="shared" si="5"/>
        <v>31850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63338</v>
      </c>
      <c r="F216" s="177">
        <f>work!I216+work!J216</f>
        <v>322250</v>
      </c>
      <c r="G216" s="121"/>
      <c r="H216" s="178" t="str">
        <f>work!L216</f>
        <v>20171108</v>
      </c>
      <c r="I216" s="120">
        <f t="shared" si="4"/>
        <v>63338</v>
      </c>
      <c r="J216" s="120">
        <f t="shared" si="5"/>
        <v>322250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625666</v>
      </c>
      <c r="F217" s="177">
        <f>work!I217+work!J217</f>
        <v>84045</v>
      </c>
      <c r="G217" s="121"/>
      <c r="H217" s="178" t="str">
        <f>work!L217</f>
        <v>20171108</v>
      </c>
      <c r="I217" s="120">
        <f t="shared" si="4"/>
        <v>625666</v>
      </c>
      <c r="J217" s="120">
        <f t="shared" si="5"/>
        <v>84045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112301</v>
      </c>
      <c r="F218" s="177">
        <f>work!I218+work!J218</f>
        <v>10000</v>
      </c>
      <c r="G218" s="121"/>
      <c r="H218" s="178" t="str">
        <f>work!L218</f>
        <v>20171108</v>
      </c>
      <c r="I218" s="120">
        <f t="shared" si="4"/>
        <v>112301</v>
      </c>
      <c r="J218" s="120">
        <f t="shared" si="5"/>
        <v>10000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111304</v>
      </c>
      <c r="F219" s="177">
        <f>work!I219+work!J219</f>
        <v>56640</v>
      </c>
      <c r="G219" s="121"/>
      <c r="H219" s="178" t="str">
        <f>work!L219</f>
        <v>20171010</v>
      </c>
      <c r="I219" s="120">
        <f t="shared" si="4"/>
        <v>111304</v>
      </c>
      <c r="J219" s="120">
        <f t="shared" si="5"/>
        <v>56640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51958</v>
      </c>
      <c r="F220" s="177">
        <f>work!I220+work!J220</f>
        <v>0</v>
      </c>
      <c r="G220" s="121"/>
      <c r="H220" s="178" t="str">
        <f>work!L220</f>
        <v>20171010</v>
      </c>
      <c r="I220" s="120">
        <f t="shared" si="4"/>
        <v>51958</v>
      </c>
      <c r="J220" s="120">
        <f t="shared" si="5"/>
        <v>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63812</v>
      </c>
      <c r="F221" s="177">
        <f>work!I221+work!J221</f>
        <v>132592</v>
      </c>
      <c r="G221" s="121"/>
      <c r="H221" s="178" t="str">
        <f>work!L221</f>
        <v>20171010</v>
      </c>
      <c r="I221" s="120">
        <f t="shared" si="4"/>
        <v>63812</v>
      </c>
      <c r="J221" s="120">
        <f t="shared" si="5"/>
        <v>132592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>
        <f>work!G222+work!H222</f>
        <v>7000</v>
      </c>
      <c r="F222" s="177">
        <f>work!I222+work!J222</f>
        <v>6000</v>
      </c>
      <c r="G222" s="121"/>
      <c r="H222" s="178" t="str">
        <f>work!L222</f>
        <v>20171010</v>
      </c>
      <c r="I222" s="120">
        <f t="shared" si="4"/>
        <v>7000</v>
      </c>
      <c r="J222" s="120">
        <f t="shared" si="5"/>
        <v>6000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>
        <f>work!G223+work!H223</f>
        <v>1850</v>
      </c>
      <c r="F223" s="177">
        <f>work!I223+work!J223</f>
        <v>0</v>
      </c>
      <c r="G223" s="121"/>
      <c r="H223" s="178" t="str">
        <f>work!L223</f>
        <v>20171010</v>
      </c>
      <c r="I223" s="120">
        <f t="shared" si="4"/>
        <v>1850</v>
      </c>
      <c r="J223" s="120">
        <f t="shared" si="5"/>
        <v>0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106283</v>
      </c>
      <c r="F224" s="177">
        <f>work!I224+work!J224</f>
        <v>0</v>
      </c>
      <c r="G224" s="121"/>
      <c r="H224" s="178" t="str">
        <f>work!L224</f>
        <v>20171108</v>
      </c>
      <c r="I224" s="120">
        <f aca="true" t="shared" si="6" ref="I224:I287">E224</f>
        <v>106283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52420</v>
      </c>
      <c r="F225" s="177">
        <f>work!I225+work!J225</f>
        <v>128251</v>
      </c>
      <c r="G225" s="121"/>
      <c r="H225" s="178" t="str">
        <f>work!L225</f>
        <v>20171010</v>
      </c>
      <c r="I225" s="120">
        <f t="shared" si="6"/>
        <v>52420</v>
      </c>
      <c r="J225" s="120">
        <f t="shared" si="7"/>
        <v>128251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573142</v>
      </c>
      <c r="F226" s="177">
        <f>work!I226+work!J226</f>
        <v>400046</v>
      </c>
      <c r="G226" s="121"/>
      <c r="H226" s="178" t="str">
        <f>work!L226</f>
        <v>20171010</v>
      </c>
      <c r="I226" s="120">
        <f t="shared" si="6"/>
        <v>573142</v>
      </c>
      <c r="J226" s="120">
        <f t="shared" si="7"/>
        <v>400046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0</v>
      </c>
      <c r="F227" s="177">
        <f>work!I227+work!J227</f>
        <v>7350</v>
      </c>
      <c r="G227" s="121"/>
      <c r="H227" s="178" t="str">
        <f>work!L227</f>
        <v>20171010</v>
      </c>
      <c r="I227" s="120">
        <f t="shared" si="6"/>
        <v>0</v>
      </c>
      <c r="J227" s="120">
        <f t="shared" si="7"/>
        <v>7350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15925</v>
      </c>
      <c r="F228" s="177">
        <f>work!I228+work!J228</f>
        <v>4250</v>
      </c>
      <c r="G228" s="121"/>
      <c r="H228" s="178" t="str">
        <f>work!L228</f>
        <v>20171010</v>
      </c>
      <c r="I228" s="120">
        <f t="shared" si="6"/>
        <v>15925</v>
      </c>
      <c r="J228" s="120">
        <f t="shared" si="7"/>
        <v>4250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83430</v>
      </c>
      <c r="F229" s="177">
        <f>work!I229+work!J229</f>
        <v>222122</v>
      </c>
      <c r="G229" s="121"/>
      <c r="H229" s="178" t="str">
        <f>work!L229</f>
        <v>20171010</v>
      </c>
      <c r="I229" s="120">
        <f t="shared" si="6"/>
        <v>83430</v>
      </c>
      <c r="J229" s="120">
        <f t="shared" si="7"/>
        <v>222122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 t="e">
        <f>work!G230+work!H230</f>
        <v>#VALUE!</v>
      </c>
      <c r="F230" s="177" t="e">
        <f>work!I230+work!J230</f>
        <v>#VALUE!</v>
      </c>
      <c r="G230" s="121"/>
      <c r="H230" s="178" t="str">
        <f>work!L230</f>
        <v>No report</v>
      </c>
      <c r="I230" s="120" t="e">
        <f t="shared" si="6"/>
        <v>#VALUE!</v>
      </c>
      <c r="J230" s="120" t="e">
        <f t="shared" si="7"/>
        <v>#VALUE!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493236</v>
      </c>
      <c r="F231" s="177">
        <f>work!I231+work!J231</f>
        <v>737865</v>
      </c>
      <c r="G231" s="121"/>
      <c r="H231" s="178" t="str">
        <f>work!L231</f>
        <v>20171010</v>
      </c>
      <c r="I231" s="120">
        <f t="shared" si="6"/>
        <v>493236</v>
      </c>
      <c r="J231" s="120">
        <f t="shared" si="7"/>
        <v>737865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1774910</v>
      </c>
      <c r="F232" s="177">
        <f>work!I232+work!J232</f>
        <v>197337</v>
      </c>
      <c r="G232" s="121"/>
      <c r="H232" s="178" t="str">
        <f>work!L232</f>
        <v>20171010</v>
      </c>
      <c r="I232" s="120">
        <f t="shared" si="6"/>
        <v>1774910</v>
      </c>
      <c r="J232" s="120">
        <f t="shared" si="7"/>
        <v>197337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562354</v>
      </c>
      <c r="F233" s="177">
        <f>work!I233+work!J233</f>
        <v>134801</v>
      </c>
      <c r="G233" s="121"/>
      <c r="H233" s="178" t="str">
        <f>work!L233</f>
        <v>20171010</v>
      </c>
      <c r="I233" s="120">
        <f t="shared" si="6"/>
        <v>562354</v>
      </c>
      <c r="J233" s="120">
        <f t="shared" si="7"/>
        <v>134801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668466</v>
      </c>
      <c r="F234" s="177">
        <f>work!I234+work!J234</f>
        <v>0</v>
      </c>
      <c r="G234" s="121"/>
      <c r="H234" s="178" t="str">
        <f>work!L234</f>
        <v>20171010</v>
      </c>
      <c r="I234" s="120">
        <f t="shared" si="6"/>
        <v>668466</v>
      </c>
      <c r="J234" s="120">
        <f t="shared" si="7"/>
        <v>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2737075</v>
      </c>
      <c r="F235" s="177">
        <f>work!I235+work!J235</f>
        <v>901305</v>
      </c>
      <c r="G235" s="121"/>
      <c r="H235" s="178" t="str">
        <f>work!L235</f>
        <v>20171010</v>
      </c>
      <c r="I235" s="120">
        <f t="shared" si="6"/>
        <v>2737075</v>
      </c>
      <c r="J235" s="120">
        <f t="shared" si="7"/>
        <v>901305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62456</v>
      </c>
      <c r="F236" s="177">
        <f>work!I236+work!J236</f>
        <v>0</v>
      </c>
      <c r="G236" s="121"/>
      <c r="H236" s="178" t="str">
        <f>work!L236</f>
        <v>20171010</v>
      </c>
      <c r="I236" s="120">
        <f t="shared" si="6"/>
        <v>62456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198163</v>
      </c>
      <c r="F237" s="177">
        <f>work!I237+work!J237</f>
        <v>2982229</v>
      </c>
      <c r="G237" s="121"/>
      <c r="H237" s="178" t="str">
        <f>work!L237</f>
        <v>20171108</v>
      </c>
      <c r="I237" s="120">
        <f t="shared" si="6"/>
        <v>198163</v>
      </c>
      <c r="J237" s="120">
        <f t="shared" si="7"/>
        <v>2982229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997966</v>
      </c>
      <c r="F238" s="177">
        <f>work!I238+work!J238</f>
        <v>0</v>
      </c>
      <c r="G238" s="121"/>
      <c r="H238" s="178" t="str">
        <f>work!L238</f>
        <v>20171010</v>
      </c>
      <c r="I238" s="120">
        <f t="shared" si="6"/>
        <v>997966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1125306</v>
      </c>
      <c r="F239" s="177">
        <f>work!I239+work!J239</f>
        <v>262493</v>
      </c>
      <c r="G239" s="121"/>
      <c r="H239" s="178" t="str">
        <f>work!L239</f>
        <v>20171010</v>
      </c>
      <c r="I239" s="120">
        <f t="shared" si="6"/>
        <v>1125306</v>
      </c>
      <c r="J239" s="120">
        <f t="shared" si="7"/>
        <v>262493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2104798</v>
      </c>
      <c r="F240" s="177">
        <f>work!I240+work!J240</f>
        <v>3044187</v>
      </c>
      <c r="G240" s="121"/>
      <c r="H240" s="178" t="str">
        <f>work!L240</f>
        <v>20171108</v>
      </c>
      <c r="I240" s="120">
        <f t="shared" si="6"/>
        <v>2104798</v>
      </c>
      <c r="J240" s="120">
        <f t="shared" si="7"/>
        <v>3044187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1995720</v>
      </c>
      <c r="F241" s="177">
        <f>work!I241+work!J241</f>
        <v>221447</v>
      </c>
      <c r="G241" s="121"/>
      <c r="H241" s="178" t="str">
        <f>work!L241</f>
        <v>20171108</v>
      </c>
      <c r="I241" s="120">
        <f t="shared" si="6"/>
        <v>1995720</v>
      </c>
      <c r="J241" s="120">
        <f t="shared" si="7"/>
        <v>221447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5019380</v>
      </c>
      <c r="F242" s="177">
        <f>work!I242+work!J242</f>
        <v>508851</v>
      </c>
      <c r="G242" s="121"/>
      <c r="H242" s="178" t="str">
        <f>work!L242</f>
        <v>20171010</v>
      </c>
      <c r="I242" s="120">
        <f t="shared" si="6"/>
        <v>5019380</v>
      </c>
      <c r="J242" s="120">
        <f t="shared" si="7"/>
        <v>508851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552235</v>
      </c>
      <c r="F243" s="177">
        <f>work!I243+work!J243</f>
        <v>500</v>
      </c>
      <c r="G243" s="121"/>
      <c r="H243" s="178" t="str">
        <f>work!L243</f>
        <v>20171108</v>
      </c>
      <c r="I243" s="120">
        <f t="shared" si="6"/>
        <v>552235</v>
      </c>
      <c r="J243" s="120">
        <f t="shared" si="7"/>
        <v>500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4395987</v>
      </c>
      <c r="F244" s="177">
        <f>work!I244+work!J244</f>
        <v>15230150</v>
      </c>
      <c r="G244" s="121"/>
      <c r="H244" s="178" t="str">
        <f>work!L244</f>
        <v>20171010</v>
      </c>
      <c r="I244" s="120">
        <f t="shared" si="6"/>
        <v>4395987</v>
      </c>
      <c r="J244" s="120">
        <f t="shared" si="7"/>
        <v>15230150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1021403</v>
      </c>
      <c r="F245" s="177">
        <f>work!I245+work!J245</f>
        <v>1</v>
      </c>
      <c r="G245" s="121"/>
      <c r="H245" s="178" t="str">
        <f>work!L245</f>
        <v>20171010</v>
      </c>
      <c r="I245" s="120">
        <f t="shared" si="6"/>
        <v>1021403</v>
      </c>
      <c r="J245" s="120">
        <f t="shared" si="7"/>
        <v>1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1113118</v>
      </c>
      <c r="F246" s="177">
        <f>work!I246+work!J246</f>
        <v>608075</v>
      </c>
      <c r="G246" s="121"/>
      <c r="H246" s="178" t="str">
        <f>work!L246</f>
        <v>20171010</v>
      </c>
      <c r="I246" s="120">
        <f t="shared" si="6"/>
        <v>1113118</v>
      </c>
      <c r="J246" s="120">
        <f t="shared" si="7"/>
        <v>608075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437370</v>
      </c>
      <c r="F247" s="177">
        <f>work!I247+work!J247</f>
        <v>129775</v>
      </c>
      <c r="G247" s="119"/>
      <c r="H247" s="178" t="str">
        <f>work!L247</f>
        <v>20171010</v>
      </c>
      <c r="I247" s="120">
        <f t="shared" si="6"/>
        <v>437370</v>
      </c>
      <c r="J247" s="120">
        <f t="shared" si="7"/>
        <v>129775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320022</v>
      </c>
      <c r="F248" s="177">
        <f>work!I248+work!J248</f>
        <v>401225</v>
      </c>
      <c r="G248" s="121"/>
      <c r="H248" s="178" t="str">
        <f>work!L248</f>
        <v>20171010</v>
      </c>
      <c r="I248" s="120">
        <f t="shared" si="6"/>
        <v>320022</v>
      </c>
      <c r="J248" s="120">
        <f t="shared" si="7"/>
        <v>401225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2330699</v>
      </c>
      <c r="F249" s="177">
        <f>work!I249+work!J249</f>
        <v>936038</v>
      </c>
      <c r="G249" s="121"/>
      <c r="H249" s="178" t="str">
        <f>work!L249</f>
        <v>20171108</v>
      </c>
      <c r="I249" s="120">
        <f t="shared" si="6"/>
        <v>2330699</v>
      </c>
      <c r="J249" s="120">
        <f t="shared" si="7"/>
        <v>936038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28152704</v>
      </c>
      <c r="F250" s="177">
        <f>work!I250+work!J250</f>
        <v>29395</v>
      </c>
      <c r="G250" s="121"/>
      <c r="H250" s="178" t="str">
        <f>work!L250</f>
        <v>20171010</v>
      </c>
      <c r="I250" s="120">
        <f t="shared" si="6"/>
        <v>28152704</v>
      </c>
      <c r="J250" s="120">
        <f t="shared" si="7"/>
        <v>29395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683085</v>
      </c>
      <c r="F251" s="177">
        <f>work!I251+work!J251</f>
        <v>1199152</v>
      </c>
      <c r="G251" s="121"/>
      <c r="H251" s="178" t="str">
        <f>work!L251</f>
        <v>20171108</v>
      </c>
      <c r="I251" s="120">
        <f t="shared" si="6"/>
        <v>683085</v>
      </c>
      <c r="J251" s="120">
        <f t="shared" si="7"/>
        <v>1199152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1809987</v>
      </c>
      <c r="F252" s="177">
        <f>work!I252+work!J252</f>
        <v>5064811</v>
      </c>
      <c r="G252" s="121"/>
      <c r="H252" s="178" t="str">
        <f>work!L252</f>
        <v>20171010</v>
      </c>
      <c r="I252" s="120">
        <f t="shared" si="6"/>
        <v>1809987</v>
      </c>
      <c r="J252" s="120">
        <f t="shared" si="7"/>
        <v>5064811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>
        <f>work!G253+work!H253</f>
        <v>345418</v>
      </c>
      <c r="F253" s="177">
        <f>work!I253+work!J253</f>
        <v>285200</v>
      </c>
      <c r="G253" s="121"/>
      <c r="H253" s="178" t="str">
        <f>work!L253</f>
        <v>20171108</v>
      </c>
      <c r="I253" s="120">
        <f t="shared" si="6"/>
        <v>345418</v>
      </c>
      <c r="J253" s="120">
        <f t="shared" si="7"/>
        <v>285200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1471773</v>
      </c>
      <c r="F254" s="177">
        <f>work!I254+work!J254</f>
        <v>2541102</v>
      </c>
      <c r="G254" s="121"/>
      <c r="H254" s="178" t="str">
        <f>work!L254</f>
        <v>20171010</v>
      </c>
      <c r="I254" s="120">
        <f t="shared" si="6"/>
        <v>1471773</v>
      </c>
      <c r="J254" s="120">
        <f t="shared" si="7"/>
        <v>2541102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459030</v>
      </c>
      <c r="F255" s="177">
        <f>work!I255+work!J255</f>
        <v>618400</v>
      </c>
      <c r="G255" s="121"/>
      <c r="H255" s="178" t="str">
        <f>work!L255</f>
        <v>20171108</v>
      </c>
      <c r="I255" s="120">
        <f t="shared" si="6"/>
        <v>459030</v>
      </c>
      <c r="J255" s="120">
        <f t="shared" si="7"/>
        <v>618400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123500</v>
      </c>
      <c r="F256" s="177">
        <f>work!I256+work!J256</f>
        <v>327850</v>
      </c>
      <c r="G256" s="121"/>
      <c r="H256" s="178" t="str">
        <f>work!L256</f>
        <v>20171010</v>
      </c>
      <c r="I256" s="120">
        <f t="shared" si="6"/>
        <v>123500</v>
      </c>
      <c r="J256" s="120">
        <f t="shared" si="7"/>
        <v>327850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606597</v>
      </c>
      <c r="F257" s="177">
        <f>work!I257+work!J257</f>
        <v>45200</v>
      </c>
      <c r="G257" s="121"/>
      <c r="H257" s="178" t="str">
        <f>work!L257</f>
        <v>20171108</v>
      </c>
      <c r="I257" s="120">
        <f t="shared" si="6"/>
        <v>606597</v>
      </c>
      <c r="J257" s="120">
        <f t="shared" si="7"/>
        <v>45200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1334764</v>
      </c>
      <c r="F258" s="177">
        <f>work!I258+work!J258</f>
        <v>137999</v>
      </c>
      <c r="G258" s="121"/>
      <c r="H258" s="178" t="str">
        <f>work!L258</f>
        <v>20171108</v>
      </c>
      <c r="I258" s="120">
        <f t="shared" si="6"/>
        <v>1334764</v>
      </c>
      <c r="J258" s="120">
        <f t="shared" si="7"/>
        <v>137999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113683</v>
      </c>
      <c r="F259" s="177">
        <f>work!I259+work!J259</f>
        <v>15738</v>
      </c>
      <c r="G259" s="121"/>
      <c r="H259" s="178" t="str">
        <f>work!L259</f>
        <v>20171010</v>
      </c>
      <c r="I259" s="120">
        <f t="shared" si="6"/>
        <v>113683</v>
      </c>
      <c r="J259" s="120">
        <f t="shared" si="7"/>
        <v>15738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738707</v>
      </c>
      <c r="F260" s="177">
        <f>work!I260+work!J260</f>
        <v>2585762</v>
      </c>
      <c r="G260" s="121"/>
      <c r="H260" s="178" t="str">
        <f>work!L260</f>
        <v>20171108</v>
      </c>
      <c r="I260" s="120">
        <f t="shared" si="6"/>
        <v>738707</v>
      </c>
      <c r="J260" s="120">
        <f t="shared" si="7"/>
        <v>2585762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311465</v>
      </c>
      <c r="F261" s="177">
        <f>work!I261+work!J261</f>
        <v>471804</v>
      </c>
      <c r="G261" s="121"/>
      <c r="H261" s="178" t="str">
        <f>work!L261</f>
        <v>20171010</v>
      </c>
      <c r="I261" s="120">
        <f t="shared" si="6"/>
        <v>311465</v>
      </c>
      <c r="J261" s="120">
        <f t="shared" si="7"/>
        <v>471804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72647</v>
      </c>
      <c r="F262" s="177">
        <f>work!I262+work!J262</f>
        <v>0</v>
      </c>
      <c r="G262" s="121"/>
      <c r="H262" s="178" t="str">
        <f>work!L262</f>
        <v>20171108</v>
      </c>
      <c r="I262" s="120">
        <f t="shared" si="6"/>
        <v>72647</v>
      </c>
      <c r="J262" s="120">
        <f t="shared" si="7"/>
        <v>0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1780720</v>
      </c>
      <c r="F263" s="177">
        <f>work!I263+work!J263</f>
        <v>379297</v>
      </c>
      <c r="G263" s="121"/>
      <c r="H263" s="178" t="str">
        <f>work!L263</f>
        <v>20171010</v>
      </c>
      <c r="I263" s="120">
        <f t="shared" si="6"/>
        <v>1780720</v>
      </c>
      <c r="J263" s="120">
        <f t="shared" si="7"/>
        <v>379297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152684</v>
      </c>
      <c r="F264" s="177">
        <f>work!I264+work!J264</f>
        <v>0</v>
      </c>
      <c r="G264" s="121"/>
      <c r="H264" s="178" t="str">
        <f>work!L264</f>
        <v>20171010</v>
      </c>
      <c r="I264" s="120">
        <f t="shared" si="6"/>
        <v>152684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72615</v>
      </c>
      <c r="F265" s="177">
        <f>work!I265+work!J265</f>
        <v>0</v>
      </c>
      <c r="G265" s="121"/>
      <c r="H265" s="178" t="str">
        <f>work!L265</f>
        <v>20171108</v>
      </c>
      <c r="I265" s="120">
        <f t="shared" si="6"/>
        <v>72615</v>
      </c>
      <c r="J265" s="120">
        <f t="shared" si="7"/>
        <v>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90891</v>
      </c>
      <c r="F266" s="177">
        <f>work!I266+work!J266</f>
        <v>40000</v>
      </c>
      <c r="G266" s="121"/>
      <c r="H266" s="178" t="str">
        <f>work!L266</f>
        <v>20171010</v>
      </c>
      <c r="I266" s="120">
        <f t="shared" si="6"/>
        <v>90891</v>
      </c>
      <c r="J266" s="120">
        <f t="shared" si="7"/>
        <v>40000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221975</v>
      </c>
      <c r="F267" s="177">
        <f>work!I267+work!J267</f>
        <v>55181</v>
      </c>
      <c r="G267" s="121"/>
      <c r="H267" s="178" t="str">
        <f>work!L267</f>
        <v>20171108</v>
      </c>
      <c r="I267" s="120">
        <f t="shared" si="6"/>
        <v>221975</v>
      </c>
      <c r="J267" s="120">
        <f t="shared" si="7"/>
        <v>55181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207054</v>
      </c>
      <c r="F268" s="177">
        <f>work!I268+work!J268</f>
        <v>7100</v>
      </c>
      <c r="G268" s="121"/>
      <c r="H268" s="178" t="str">
        <f>work!L268</f>
        <v>20171108</v>
      </c>
      <c r="I268" s="120">
        <f t="shared" si="6"/>
        <v>207054</v>
      </c>
      <c r="J268" s="120">
        <f t="shared" si="7"/>
        <v>7100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4500</v>
      </c>
      <c r="F269" s="177">
        <f>work!I269+work!J269</f>
        <v>96414</v>
      </c>
      <c r="G269" s="121"/>
      <c r="H269" s="178" t="str">
        <f>work!L269</f>
        <v>20171010</v>
      </c>
      <c r="I269" s="120">
        <f t="shared" si="6"/>
        <v>4500</v>
      </c>
      <c r="J269" s="120">
        <f t="shared" si="7"/>
        <v>96414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4449540</v>
      </c>
      <c r="F270" s="177">
        <f>work!I270+work!J270</f>
        <v>2686925</v>
      </c>
      <c r="G270" s="121"/>
      <c r="H270" s="178" t="str">
        <f>work!L270</f>
        <v>20171010</v>
      </c>
      <c r="I270" s="120">
        <f t="shared" si="6"/>
        <v>4449540</v>
      </c>
      <c r="J270" s="120">
        <f t="shared" si="7"/>
        <v>2686925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61719</v>
      </c>
      <c r="F271" s="177">
        <f>work!I271+work!J271</f>
        <v>15371</v>
      </c>
      <c r="G271" s="121"/>
      <c r="H271" s="178" t="str">
        <f>work!L271</f>
        <v>20171010</v>
      </c>
      <c r="I271" s="120">
        <f t="shared" si="6"/>
        <v>61719</v>
      </c>
      <c r="J271" s="120">
        <f t="shared" si="7"/>
        <v>15371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473052</v>
      </c>
      <c r="F272" s="177">
        <f>work!I272+work!J272</f>
        <v>640146</v>
      </c>
      <c r="G272" s="121"/>
      <c r="H272" s="178" t="str">
        <f>work!L272</f>
        <v>20171010</v>
      </c>
      <c r="I272" s="120">
        <f t="shared" si="6"/>
        <v>473052</v>
      </c>
      <c r="J272" s="120">
        <f t="shared" si="7"/>
        <v>640146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105053</v>
      </c>
      <c r="F273" s="177">
        <f>work!I273+work!J273</f>
        <v>14900</v>
      </c>
      <c r="G273" s="121"/>
      <c r="H273" s="178" t="str">
        <f>work!L273</f>
        <v>20171108</v>
      </c>
      <c r="I273" s="120">
        <f t="shared" si="6"/>
        <v>105053</v>
      </c>
      <c r="J273" s="120">
        <f t="shared" si="7"/>
        <v>14900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408622</v>
      </c>
      <c r="F274" s="177">
        <f>work!I274+work!J274</f>
        <v>432515</v>
      </c>
      <c r="G274" s="121"/>
      <c r="H274" s="178" t="str">
        <f>work!L274</f>
        <v>20171010</v>
      </c>
      <c r="I274" s="120">
        <f t="shared" si="6"/>
        <v>408622</v>
      </c>
      <c r="J274" s="120">
        <f t="shared" si="7"/>
        <v>432515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161030</v>
      </c>
      <c r="F275" s="177">
        <f>work!I275+work!J275</f>
        <v>16620</v>
      </c>
      <c r="G275" s="121"/>
      <c r="H275" s="178" t="str">
        <f>work!L275</f>
        <v>20171010</v>
      </c>
      <c r="I275" s="120">
        <f t="shared" si="6"/>
        <v>161030</v>
      </c>
      <c r="J275" s="120">
        <f t="shared" si="7"/>
        <v>16620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472470</v>
      </c>
      <c r="F276" s="177">
        <f>work!I276+work!J276</f>
        <v>275490</v>
      </c>
      <c r="G276" s="121"/>
      <c r="H276" s="178" t="str">
        <f>work!L276</f>
        <v>20171010</v>
      </c>
      <c r="I276" s="120">
        <f t="shared" si="6"/>
        <v>472470</v>
      </c>
      <c r="J276" s="120">
        <f t="shared" si="7"/>
        <v>275490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1216541</v>
      </c>
      <c r="F277" s="177">
        <f>work!I277+work!J277</f>
        <v>7367671</v>
      </c>
      <c r="G277" s="121"/>
      <c r="H277" s="178" t="str">
        <f>work!L277</f>
        <v>20171010</v>
      </c>
      <c r="I277" s="120">
        <f t="shared" si="6"/>
        <v>1216541</v>
      </c>
      <c r="J277" s="120">
        <f t="shared" si="7"/>
        <v>7367671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465750</v>
      </c>
      <c r="F278" s="177">
        <f>work!I278+work!J278</f>
        <v>9800</v>
      </c>
      <c r="G278" s="121"/>
      <c r="H278" s="178" t="str">
        <f>work!L278</f>
        <v>20171010</v>
      </c>
      <c r="I278" s="120">
        <f t="shared" si="6"/>
        <v>465750</v>
      </c>
      <c r="J278" s="120">
        <f t="shared" si="7"/>
        <v>9800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20550</v>
      </c>
      <c r="F279" s="177">
        <f>work!I279+work!J279</f>
        <v>43825</v>
      </c>
      <c r="G279" s="121"/>
      <c r="H279" s="178" t="str">
        <f>work!L279</f>
        <v>20171010</v>
      </c>
      <c r="I279" s="120">
        <f t="shared" si="6"/>
        <v>20550</v>
      </c>
      <c r="J279" s="120">
        <f t="shared" si="7"/>
        <v>43825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287334</v>
      </c>
      <c r="F280" s="177">
        <f>work!I280+work!J280</f>
        <v>219200</v>
      </c>
      <c r="G280" s="121"/>
      <c r="H280" s="178" t="str">
        <f>work!L280</f>
        <v>20171010</v>
      </c>
      <c r="I280" s="120">
        <f t="shared" si="6"/>
        <v>287334</v>
      </c>
      <c r="J280" s="120">
        <f t="shared" si="7"/>
        <v>219200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7913585</v>
      </c>
      <c r="F281" s="177">
        <f>work!I281+work!J281</f>
        <v>1964538</v>
      </c>
      <c r="G281" s="121"/>
      <c r="H281" s="178" t="str">
        <f>work!L281</f>
        <v>20171010</v>
      </c>
      <c r="I281" s="120">
        <f t="shared" si="6"/>
        <v>7913585</v>
      </c>
      <c r="J281" s="120">
        <f t="shared" si="7"/>
        <v>1964538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48520922</v>
      </c>
      <c r="F282" s="177">
        <f>work!I282+work!J282</f>
        <v>9629612</v>
      </c>
      <c r="G282" s="121"/>
      <c r="H282" s="178" t="str">
        <f>work!L282</f>
        <v>20171010</v>
      </c>
      <c r="I282" s="120">
        <f t="shared" si="6"/>
        <v>48520922</v>
      </c>
      <c r="J282" s="120">
        <f t="shared" si="7"/>
        <v>9629612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28924596</v>
      </c>
      <c r="F283" s="177">
        <f>work!I283+work!J283</f>
        <v>204183</v>
      </c>
      <c r="G283" s="121"/>
      <c r="H283" s="178" t="str">
        <f>work!L283</f>
        <v>20171010</v>
      </c>
      <c r="I283" s="120">
        <f t="shared" si="6"/>
        <v>28924596</v>
      </c>
      <c r="J283" s="120">
        <f t="shared" si="7"/>
        <v>204183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952114</v>
      </c>
      <c r="F284" s="177">
        <f>work!I284+work!J284</f>
        <v>1614343</v>
      </c>
      <c r="G284" s="121"/>
      <c r="H284" s="178" t="str">
        <f>work!L284</f>
        <v>20171010</v>
      </c>
      <c r="I284" s="120">
        <f t="shared" si="6"/>
        <v>952114</v>
      </c>
      <c r="J284" s="120">
        <f t="shared" si="7"/>
        <v>1614343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533185</v>
      </c>
      <c r="F285" s="177">
        <f>work!I285+work!J285</f>
        <v>10366103</v>
      </c>
      <c r="G285" s="121"/>
      <c r="H285" s="178" t="str">
        <f>work!L285</f>
        <v>20171010</v>
      </c>
      <c r="I285" s="120">
        <f t="shared" si="6"/>
        <v>533185</v>
      </c>
      <c r="J285" s="120">
        <f t="shared" si="7"/>
        <v>10366103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2466072</v>
      </c>
      <c r="F286" s="177">
        <f>work!I286+work!J286</f>
        <v>2363895</v>
      </c>
      <c r="G286" s="121"/>
      <c r="H286" s="178" t="str">
        <f>work!L286</f>
        <v>20171010</v>
      </c>
      <c r="I286" s="120">
        <f t="shared" si="6"/>
        <v>2466072</v>
      </c>
      <c r="J286" s="120">
        <f t="shared" si="7"/>
        <v>2363895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1457765</v>
      </c>
      <c r="F287" s="177">
        <f>work!I287+work!J287</f>
        <v>2791535</v>
      </c>
      <c r="G287" s="121"/>
      <c r="H287" s="178" t="str">
        <f>work!L287</f>
        <v>20171108</v>
      </c>
      <c r="I287" s="120">
        <f t="shared" si="6"/>
        <v>1457765</v>
      </c>
      <c r="J287" s="120">
        <f t="shared" si="7"/>
        <v>2791535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637575</v>
      </c>
      <c r="F288" s="177">
        <f>work!I288+work!J288</f>
        <v>871700</v>
      </c>
      <c r="G288" s="121"/>
      <c r="H288" s="178" t="str">
        <f>work!L288</f>
        <v>20171010</v>
      </c>
      <c r="I288" s="120">
        <f aca="true" t="shared" si="8" ref="I288:I351">E288</f>
        <v>637575</v>
      </c>
      <c r="J288" s="120">
        <f aca="true" t="shared" si="9" ref="J288:J351">F288</f>
        <v>871700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66162</v>
      </c>
      <c r="F289" s="177">
        <f>work!I289+work!J289</f>
        <v>2491</v>
      </c>
      <c r="G289" s="121"/>
      <c r="H289" s="178" t="str">
        <f>work!L289</f>
        <v>20171010</v>
      </c>
      <c r="I289" s="120">
        <f t="shared" si="8"/>
        <v>66162</v>
      </c>
      <c r="J289" s="120">
        <f t="shared" si="9"/>
        <v>2491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37150</v>
      </c>
      <c r="F290" s="177">
        <f>work!I290+work!J290</f>
        <v>138049</v>
      </c>
      <c r="G290" s="121"/>
      <c r="H290" s="178" t="str">
        <f>work!L290</f>
        <v>20171010</v>
      </c>
      <c r="I290" s="120">
        <f t="shared" si="8"/>
        <v>37150</v>
      </c>
      <c r="J290" s="120">
        <f t="shared" si="9"/>
        <v>138049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8850</v>
      </c>
      <c r="F291" s="177">
        <f>work!I291+work!J291</f>
        <v>25001</v>
      </c>
      <c r="G291" s="121"/>
      <c r="H291" s="178" t="str">
        <f>work!L291</f>
        <v>20171010</v>
      </c>
      <c r="I291" s="120">
        <f t="shared" si="8"/>
        <v>8850</v>
      </c>
      <c r="J291" s="120">
        <f t="shared" si="9"/>
        <v>25001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95426</v>
      </c>
      <c r="F292" s="177">
        <f>work!I292+work!J292</f>
        <v>0</v>
      </c>
      <c r="G292" s="121"/>
      <c r="H292" s="178" t="str">
        <f>work!L292</f>
        <v>20171108</v>
      </c>
      <c r="I292" s="120">
        <f t="shared" si="8"/>
        <v>95426</v>
      </c>
      <c r="J292" s="120">
        <f t="shared" si="9"/>
        <v>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134757</v>
      </c>
      <c r="F293" s="177">
        <f>work!I293+work!J293</f>
        <v>3765540</v>
      </c>
      <c r="G293" s="121"/>
      <c r="H293" s="178" t="str">
        <f>work!L293</f>
        <v>20171010</v>
      </c>
      <c r="I293" s="120">
        <f t="shared" si="8"/>
        <v>134757</v>
      </c>
      <c r="J293" s="120">
        <f t="shared" si="9"/>
        <v>3765540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794548</v>
      </c>
      <c r="F294" s="177">
        <f>work!I294+work!J294</f>
        <v>1409209</v>
      </c>
      <c r="G294" s="121"/>
      <c r="H294" s="178" t="str">
        <f>work!L294</f>
        <v>20171010</v>
      </c>
      <c r="I294" s="120">
        <f t="shared" si="8"/>
        <v>794548</v>
      </c>
      <c r="J294" s="120">
        <f t="shared" si="9"/>
        <v>1409209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334248</v>
      </c>
      <c r="F295" s="177">
        <f>work!I295+work!J295</f>
        <v>185669</v>
      </c>
      <c r="G295" s="121"/>
      <c r="H295" s="178" t="str">
        <f>work!L295</f>
        <v>20171108</v>
      </c>
      <c r="I295" s="120">
        <f t="shared" si="8"/>
        <v>334248</v>
      </c>
      <c r="J295" s="120">
        <f t="shared" si="9"/>
        <v>185669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145415</v>
      </c>
      <c r="F296" s="177">
        <f>work!I296+work!J296</f>
        <v>3286452</v>
      </c>
      <c r="G296" s="121"/>
      <c r="H296" s="178" t="str">
        <f>work!L296</f>
        <v>20171108</v>
      </c>
      <c r="I296" s="120">
        <f t="shared" si="8"/>
        <v>145415</v>
      </c>
      <c r="J296" s="120">
        <f t="shared" si="9"/>
        <v>3286452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64096</v>
      </c>
      <c r="F297" s="177">
        <f>work!I297+work!J297</f>
        <v>145759</v>
      </c>
      <c r="G297" s="121"/>
      <c r="H297" s="178" t="str">
        <f>work!L297</f>
        <v>20171010</v>
      </c>
      <c r="I297" s="120">
        <f t="shared" si="8"/>
        <v>64096</v>
      </c>
      <c r="J297" s="120">
        <f t="shared" si="9"/>
        <v>145759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446122</v>
      </c>
      <c r="F298" s="177">
        <f>work!I298+work!J298</f>
        <v>755902</v>
      </c>
      <c r="G298" s="121"/>
      <c r="H298" s="178" t="str">
        <f>work!L298</f>
        <v>20171108</v>
      </c>
      <c r="I298" s="120">
        <f t="shared" si="8"/>
        <v>446122</v>
      </c>
      <c r="J298" s="120">
        <f t="shared" si="9"/>
        <v>755902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568929</v>
      </c>
      <c r="F299" s="177">
        <f>work!I299+work!J299</f>
        <v>4500</v>
      </c>
      <c r="G299" s="121"/>
      <c r="H299" s="178" t="str">
        <f>work!L299</f>
        <v>20171010</v>
      </c>
      <c r="I299" s="120">
        <f t="shared" si="8"/>
        <v>568929</v>
      </c>
      <c r="J299" s="120">
        <f t="shared" si="9"/>
        <v>4500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34660</v>
      </c>
      <c r="F300" s="177">
        <f>work!I300+work!J300</f>
        <v>35550</v>
      </c>
      <c r="G300" s="121"/>
      <c r="H300" s="178" t="str">
        <f>work!L300</f>
        <v>20171010</v>
      </c>
      <c r="I300" s="120">
        <f t="shared" si="8"/>
        <v>34660</v>
      </c>
      <c r="J300" s="120">
        <f t="shared" si="9"/>
        <v>35550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87000</v>
      </c>
      <c r="F301" s="177">
        <f>work!I301+work!J301</f>
        <v>31315</v>
      </c>
      <c r="G301" s="121"/>
      <c r="H301" s="178" t="str">
        <f>work!L301</f>
        <v>20171010</v>
      </c>
      <c r="I301" s="120">
        <f t="shared" si="8"/>
        <v>87000</v>
      </c>
      <c r="J301" s="120">
        <f t="shared" si="9"/>
        <v>31315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81118</v>
      </c>
      <c r="F302" s="177">
        <f>work!I302+work!J302</f>
        <v>0</v>
      </c>
      <c r="G302" s="121"/>
      <c r="H302" s="178" t="str">
        <f>work!L302</f>
        <v>20171108</v>
      </c>
      <c r="I302" s="120">
        <f t="shared" si="8"/>
        <v>81118</v>
      </c>
      <c r="J302" s="120">
        <f t="shared" si="9"/>
        <v>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50345</v>
      </c>
      <c r="F303" s="177">
        <f>work!I303+work!J303</f>
        <v>141151</v>
      </c>
      <c r="G303" s="121"/>
      <c r="H303" s="178" t="str">
        <f>work!L303</f>
        <v>20171010</v>
      </c>
      <c r="I303" s="120">
        <f t="shared" si="8"/>
        <v>50345</v>
      </c>
      <c r="J303" s="120">
        <f t="shared" si="9"/>
        <v>141151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552195</v>
      </c>
      <c r="F304" s="177">
        <f>work!I304+work!J304</f>
        <v>1700</v>
      </c>
      <c r="G304" s="121"/>
      <c r="H304" s="178" t="str">
        <f>work!L304</f>
        <v>20171010</v>
      </c>
      <c r="I304" s="120">
        <f t="shared" si="8"/>
        <v>552195</v>
      </c>
      <c r="J304" s="120">
        <f t="shared" si="9"/>
        <v>1700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390262</v>
      </c>
      <c r="F305" s="177">
        <f>work!I305+work!J305</f>
        <v>104602</v>
      </c>
      <c r="G305" s="121"/>
      <c r="H305" s="178" t="str">
        <f>work!L305</f>
        <v>20171010</v>
      </c>
      <c r="I305" s="120">
        <f t="shared" si="8"/>
        <v>390262</v>
      </c>
      <c r="J305" s="120">
        <f t="shared" si="9"/>
        <v>104602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15200</v>
      </c>
      <c r="F306" s="177">
        <f>work!I306+work!J306</f>
        <v>18484</v>
      </c>
      <c r="G306" s="121"/>
      <c r="H306" s="178" t="str">
        <f>work!L306</f>
        <v>20171010</v>
      </c>
      <c r="I306" s="120">
        <f t="shared" si="8"/>
        <v>15200</v>
      </c>
      <c r="J306" s="120">
        <f t="shared" si="9"/>
        <v>18484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207768</v>
      </c>
      <c r="F307" s="177">
        <f>work!I307+work!J307</f>
        <v>1188805</v>
      </c>
      <c r="G307" s="121"/>
      <c r="H307" s="178" t="str">
        <f>work!L307</f>
        <v>20171108</v>
      </c>
      <c r="I307" s="120">
        <f t="shared" si="8"/>
        <v>207768</v>
      </c>
      <c r="J307" s="120">
        <f t="shared" si="9"/>
        <v>1188805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10850</v>
      </c>
      <c r="F308" s="177">
        <f>work!I308+work!J308</f>
        <v>81850</v>
      </c>
      <c r="G308" s="121"/>
      <c r="H308" s="178" t="str">
        <f>work!L308</f>
        <v>20171010</v>
      </c>
      <c r="I308" s="120">
        <f t="shared" si="8"/>
        <v>10850</v>
      </c>
      <c r="J308" s="120">
        <f t="shared" si="9"/>
        <v>81850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2738378</v>
      </c>
      <c r="F309" s="177">
        <f>work!I309+work!J309</f>
        <v>956474</v>
      </c>
      <c r="G309" s="121"/>
      <c r="H309" s="178" t="str">
        <f>work!L309</f>
        <v>20171108</v>
      </c>
      <c r="I309" s="120">
        <f t="shared" si="8"/>
        <v>2738378</v>
      </c>
      <c r="J309" s="120">
        <f t="shared" si="9"/>
        <v>956474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2453699</v>
      </c>
      <c r="F310" s="177">
        <f>work!I310+work!J310</f>
        <v>869868</v>
      </c>
      <c r="G310" s="121"/>
      <c r="H310" s="178" t="str">
        <f>work!L310</f>
        <v>20171010</v>
      </c>
      <c r="I310" s="120">
        <f t="shared" si="8"/>
        <v>2453699</v>
      </c>
      <c r="J310" s="120">
        <f t="shared" si="9"/>
        <v>869868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23810</v>
      </c>
      <c r="F311" s="177">
        <f>work!I311+work!J311</f>
        <v>0</v>
      </c>
      <c r="G311" s="121"/>
      <c r="H311" s="178" t="str">
        <f>work!L311</f>
        <v>20171108</v>
      </c>
      <c r="I311" s="120">
        <f t="shared" si="8"/>
        <v>23810</v>
      </c>
      <c r="J311" s="120">
        <f t="shared" si="9"/>
        <v>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357677</v>
      </c>
      <c r="F312" s="177">
        <f>work!I312+work!J312</f>
        <v>513850</v>
      </c>
      <c r="G312" s="121"/>
      <c r="H312" s="178" t="str">
        <f>work!L312</f>
        <v>20171010</v>
      </c>
      <c r="I312" s="120">
        <f t="shared" si="8"/>
        <v>357677</v>
      </c>
      <c r="J312" s="120">
        <f t="shared" si="9"/>
        <v>513850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101132</v>
      </c>
      <c r="F313" s="177">
        <f>work!I313+work!J313</f>
        <v>189903</v>
      </c>
      <c r="G313" s="121"/>
      <c r="H313" s="178" t="str">
        <f>work!L313</f>
        <v>20171108</v>
      </c>
      <c r="I313" s="120">
        <f t="shared" si="8"/>
        <v>101132</v>
      </c>
      <c r="J313" s="120">
        <f t="shared" si="9"/>
        <v>189903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300431</v>
      </c>
      <c r="F314" s="177">
        <f>work!I314+work!J314</f>
        <v>122780</v>
      </c>
      <c r="G314" s="121"/>
      <c r="H314" s="178" t="str">
        <f>work!L314</f>
        <v>20171108</v>
      </c>
      <c r="I314" s="120">
        <f t="shared" si="8"/>
        <v>300431</v>
      </c>
      <c r="J314" s="120">
        <f t="shared" si="9"/>
        <v>122780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786729</v>
      </c>
      <c r="F315" s="177">
        <f>work!I315+work!J315</f>
        <v>1960870</v>
      </c>
      <c r="G315" s="121"/>
      <c r="H315" s="178" t="str">
        <f>work!L315</f>
        <v>20171010</v>
      </c>
      <c r="I315" s="120">
        <f t="shared" si="8"/>
        <v>786729</v>
      </c>
      <c r="J315" s="120">
        <f t="shared" si="9"/>
        <v>1960870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1494411</v>
      </c>
      <c r="F316" s="177">
        <f>work!I316+work!J316</f>
        <v>1491747</v>
      </c>
      <c r="G316" s="121"/>
      <c r="H316" s="178" t="str">
        <f>work!L316</f>
        <v>20171108</v>
      </c>
      <c r="I316" s="120">
        <f t="shared" si="8"/>
        <v>1494411</v>
      </c>
      <c r="J316" s="120">
        <f t="shared" si="9"/>
        <v>1491747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2149116</v>
      </c>
      <c r="F317" s="177">
        <f>work!I317+work!J317</f>
        <v>166300</v>
      </c>
      <c r="G317" s="121"/>
      <c r="H317" s="178" t="str">
        <f>work!L317</f>
        <v>20171010</v>
      </c>
      <c r="I317" s="120">
        <f t="shared" si="8"/>
        <v>2149116</v>
      </c>
      <c r="J317" s="120">
        <f t="shared" si="9"/>
        <v>166300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279799</v>
      </c>
      <c r="F318" s="177">
        <f>work!I318+work!J318</f>
        <v>31375</v>
      </c>
      <c r="G318" s="121"/>
      <c r="H318" s="178" t="str">
        <f>work!L318</f>
        <v>20171108</v>
      </c>
      <c r="I318" s="120">
        <f t="shared" si="8"/>
        <v>279799</v>
      </c>
      <c r="J318" s="120">
        <f t="shared" si="9"/>
        <v>31375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86846</v>
      </c>
      <c r="F319" s="177">
        <f>work!I319+work!J319</f>
        <v>21200</v>
      </c>
      <c r="G319" s="121"/>
      <c r="H319" s="178" t="str">
        <f>work!L319</f>
        <v>20171108</v>
      </c>
      <c r="I319" s="120">
        <f t="shared" si="8"/>
        <v>86846</v>
      </c>
      <c r="J319" s="120">
        <f t="shared" si="9"/>
        <v>21200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1479388</v>
      </c>
      <c r="F320" s="177">
        <f>work!I320+work!J320</f>
        <v>26442804</v>
      </c>
      <c r="G320" s="121"/>
      <c r="H320" s="178" t="str">
        <f>work!L320</f>
        <v>20171010</v>
      </c>
      <c r="I320" s="120">
        <f t="shared" si="8"/>
        <v>1479388</v>
      </c>
      <c r="J320" s="120">
        <f t="shared" si="9"/>
        <v>26442804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1331255</v>
      </c>
      <c r="F321" s="177">
        <f>work!I321+work!J321</f>
        <v>922015</v>
      </c>
      <c r="G321" s="121"/>
      <c r="H321" s="178" t="str">
        <f>work!L321</f>
        <v>20171010</v>
      </c>
      <c r="I321" s="120">
        <f t="shared" si="8"/>
        <v>1331255</v>
      </c>
      <c r="J321" s="120">
        <f t="shared" si="9"/>
        <v>922015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184075</v>
      </c>
      <c r="F322" s="177">
        <f>work!I322+work!J322</f>
        <v>0</v>
      </c>
      <c r="G322" s="121"/>
      <c r="H322" s="178" t="str">
        <f>work!L322</f>
        <v>20171010</v>
      </c>
      <c r="I322" s="120">
        <f t="shared" si="8"/>
        <v>184075</v>
      </c>
      <c r="J322" s="120">
        <f t="shared" si="9"/>
        <v>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2503097</v>
      </c>
      <c r="F324" s="177">
        <f>work!I324+work!J324</f>
        <v>3116831</v>
      </c>
      <c r="G324" s="121"/>
      <c r="H324" s="178" t="str">
        <f>work!L324</f>
        <v>20171010</v>
      </c>
      <c r="I324" s="120">
        <f t="shared" si="8"/>
        <v>2503097</v>
      </c>
      <c r="J324" s="120">
        <f t="shared" si="9"/>
        <v>3116831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1398101</v>
      </c>
      <c r="F325" s="177">
        <f>work!I325+work!J325</f>
        <v>3863495</v>
      </c>
      <c r="G325" s="121"/>
      <c r="H325" s="178" t="str">
        <f>work!L325</f>
        <v>20171010</v>
      </c>
      <c r="I325" s="120">
        <f t="shared" si="8"/>
        <v>1398101</v>
      </c>
      <c r="J325" s="120">
        <f t="shared" si="9"/>
        <v>3863495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2091281</v>
      </c>
      <c r="F326" s="177">
        <f>work!I326+work!J326</f>
        <v>8594156</v>
      </c>
      <c r="G326" s="121"/>
      <c r="H326" s="178" t="str">
        <f>work!L326</f>
        <v>20171010</v>
      </c>
      <c r="I326" s="120">
        <f t="shared" si="8"/>
        <v>2091281</v>
      </c>
      <c r="J326" s="120">
        <f t="shared" si="9"/>
        <v>8594156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4141366</v>
      </c>
      <c r="F327" s="177">
        <f>work!I327+work!J327</f>
        <v>3915426</v>
      </c>
      <c r="G327" s="121"/>
      <c r="H327" s="178" t="str">
        <f>work!L327</f>
        <v>20171010</v>
      </c>
      <c r="I327" s="120">
        <f t="shared" si="8"/>
        <v>4141366</v>
      </c>
      <c r="J327" s="120">
        <f t="shared" si="9"/>
        <v>3915426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469774</v>
      </c>
      <c r="F328" s="177">
        <f>work!I328+work!J328</f>
        <v>441336</v>
      </c>
      <c r="G328" s="121"/>
      <c r="H328" s="178" t="str">
        <f>work!L328</f>
        <v>20171010</v>
      </c>
      <c r="I328" s="120">
        <f t="shared" si="8"/>
        <v>469774</v>
      </c>
      <c r="J328" s="120">
        <f t="shared" si="9"/>
        <v>441336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1259409</v>
      </c>
      <c r="F329" s="177">
        <f>work!I329+work!J329</f>
        <v>26697982</v>
      </c>
      <c r="G329" s="121"/>
      <c r="H329" s="178" t="str">
        <f>work!L329</f>
        <v>20171010</v>
      </c>
      <c r="I329" s="120">
        <f t="shared" si="8"/>
        <v>1259409</v>
      </c>
      <c r="J329" s="120">
        <f t="shared" si="9"/>
        <v>26697982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236573</v>
      </c>
      <c r="F330" s="177">
        <f>work!I330+work!J330</f>
        <v>40500</v>
      </c>
      <c r="G330" s="119"/>
      <c r="H330" s="178" t="str">
        <f>work!L330</f>
        <v>20171108</v>
      </c>
      <c r="I330" s="120">
        <f t="shared" si="8"/>
        <v>236573</v>
      </c>
      <c r="J330" s="120">
        <f t="shared" si="9"/>
        <v>40500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3299009</v>
      </c>
      <c r="F331" s="177">
        <f>work!I331+work!J331</f>
        <v>1408049</v>
      </c>
      <c r="G331" s="121"/>
      <c r="H331" s="178" t="str">
        <f>work!L331</f>
        <v>20171010</v>
      </c>
      <c r="I331" s="120">
        <f t="shared" si="8"/>
        <v>3299009</v>
      </c>
      <c r="J331" s="120">
        <f t="shared" si="9"/>
        <v>1408049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4727562</v>
      </c>
      <c r="F332" s="177">
        <f>work!I332+work!J332</f>
        <v>3776611</v>
      </c>
      <c r="G332" s="121"/>
      <c r="H332" s="178" t="str">
        <f>work!L332</f>
        <v>20171010</v>
      </c>
      <c r="I332" s="120">
        <f t="shared" si="8"/>
        <v>4727562</v>
      </c>
      <c r="J332" s="120">
        <f t="shared" si="9"/>
        <v>3776611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33251</v>
      </c>
      <c r="F333" s="177">
        <f>work!I333+work!J333</f>
        <v>0</v>
      </c>
      <c r="G333" s="121"/>
      <c r="H333" s="178" t="str">
        <f>work!L333</f>
        <v>20171010</v>
      </c>
      <c r="I333" s="120">
        <f t="shared" si="8"/>
        <v>33251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516713</v>
      </c>
      <c r="F334" s="177">
        <f>work!I334+work!J334</f>
        <v>0</v>
      </c>
      <c r="G334" s="121"/>
      <c r="H334" s="178" t="str">
        <f>work!L334</f>
        <v>20171108</v>
      </c>
      <c r="I334" s="120">
        <f t="shared" si="8"/>
        <v>516713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215163</v>
      </c>
      <c r="F335" s="177">
        <f>work!I335+work!J335</f>
        <v>4000</v>
      </c>
      <c r="G335" s="121"/>
      <c r="H335" s="178" t="str">
        <f>work!L335</f>
        <v>20171010</v>
      </c>
      <c r="I335" s="120">
        <f t="shared" si="8"/>
        <v>215163</v>
      </c>
      <c r="J335" s="120">
        <f t="shared" si="9"/>
        <v>4000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3170224</v>
      </c>
      <c r="F337" s="177">
        <f>work!I337+work!J337</f>
        <v>1084115</v>
      </c>
      <c r="G337" s="121"/>
      <c r="H337" s="178" t="str">
        <f>work!L337</f>
        <v>20171010</v>
      </c>
      <c r="I337" s="120">
        <f t="shared" si="8"/>
        <v>3170224</v>
      </c>
      <c r="J337" s="120">
        <f t="shared" si="9"/>
        <v>1084115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561039</v>
      </c>
      <c r="F338" s="177">
        <f>work!I338+work!J338</f>
        <v>433600</v>
      </c>
      <c r="G338" s="121"/>
      <c r="H338" s="178" t="str">
        <f>work!L338</f>
        <v>20171108</v>
      </c>
      <c r="I338" s="120">
        <f t="shared" si="8"/>
        <v>561039</v>
      </c>
      <c r="J338" s="120">
        <f t="shared" si="9"/>
        <v>433600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194907</v>
      </c>
      <c r="F339" s="177">
        <f>work!I339+work!J339</f>
        <v>13700</v>
      </c>
      <c r="G339" s="121"/>
      <c r="H339" s="178" t="str">
        <f>work!L339</f>
        <v>20171010</v>
      </c>
      <c r="I339" s="120">
        <f t="shared" si="8"/>
        <v>194907</v>
      </c>
      <c r="J339" s="120">
        <f t="shared" si="9"/>
        <v>13700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5291786</v>
      </c>
      <c r="F340" s="177">
        <f>work!I340+work!J340</f>
        <v>696219</v>
      </c>
      <c r="G340" s="121"/>
      <c r="H340" s="178" t="str">
        <f>work!L340</f>
        <v>20171010</v>
      </c>
      <c r="I340" s="120">
        <f t="shared" si="8"/>
        <v>5291786</v>
      </c>
      <c r="J340" s="120">
        <f t="shared" si="9"/>
        <v>696219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351072</v>
      </c>
      <c r="F341" s="177">
        <f>work!I341+work!J341</f>
        <v>9979927</v>
      </c>
      <c r="G341" s="121"/>
      <c r="H341" s="178" t="str">
        <f>work!L341</f>
        <v>20171010</v>
      </c>
      <c r="I341" s="120">
        <f t="shared" si="8"/>
        <v>351072</v>
      </c>
      <c r="J341" s="120">
        <f t="shared" si="9"/>
        <v>9979927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1918358</v>
      </c>
      <c r="F342" s="177">
        <f>work!I342+work!J342</f>
        <v>13236734</v>
      </c>
      <c r="G342" s="121"/>
      <c r="H342" s="178" t="str">
        <f>work!L342</f>
        <v>20171010</v>
      </c>
      <c r="I342" s="120">
        <f t="shared" si="8"/>
        <v>1918358</v>
      </c>
      <c r="J342" s="120">
        <f t="shared" si="9"/>
        <v>13236734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1062629</v>
      </c>
      <c r="F343" s="177">
        <f>work!I343+work!J343</f>
        <v>298901</v>
      </c>
      <c r="G343" s="121"/>
      <c r="H343" s="178" t="str">
        <f>work!L343</f>
        <v>20171010</v>
      </c>
      <c r="I343" s="120">
        <f t="shared" si="8"/>
        <v>1062629</v>
      </c>
      <c r="J343" s="120">
        <f t="shared" si="9"/>
        <v>298901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22894833</v>
      </c>
      <c r="F344" s="177">
        <f>work!I344+work!J344</f>
        <v>8146045</v>
      </c>
      <c r="G344" s="121"/>
      <c r="H344" s="178" t="str">
        <f>work!L344</f>
        <v>20171010</v>
      </c>
      <c r="I344" s="120">
        <f t="shared" si="8"/>
        <v>22894833</v>
      </c>
      <c r="J344" s="120">
        <f t="shared" si="9"/>
        <v>8146045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1000704</v>
      </c>
      <c r="F345" s="177">
        <f>work!I345+work!J345</f>
        <v>9434548</v>
      </c>
      <c r="G345" s="121"/>
      <c r="H345" s="178" t="str">
        <f>work!L345</f>
        <v>20171108</v>
      </c>
      <c r="I345" s="120">
        <f t="shared" si="8"/>
        <v>1000704</v>
      </c>
      <c r="J345" s="120">
        <f t="shared" si="9"/>
        <v>9434548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1277962</v>
      </c>
      <c r="F346" s="177">
        <f>work!I346+work!J346</f>
        <v>1523600</v>
      </c>
      <c r="G346" s="121"/>
      <c r="H346" s="178" t="str">
        <f>work!L346</f>
        <v>20171010</v>
      </c>
      <c r="I346" s="120">
        <f t="shared" si="8"/>
        <v>1277962</v>
      </c>
      <c r="J346" s="120">
        <f t="shared" si="9"/>
        <v>1523600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200213</v>
      </c>
      <c r="F347" s="177">
        <f>work!I347+work!J347</f>
        <v>43901</v>
      </c>
      <c r="G347" s="121"/>
      <c r="H347" s="178" t="str">
        <f>work!L347</f>
        <v>20171108</v>
      </c>
      <c r="I347" s="120">
        <f t="shared" si="8"/>
        <v>200213</v>
      </c>
      <c r="J347" s="120">
        <f t="shared" si="9"/>
        <v>43901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2689299</v>
      </c>
      <c r="F348" s="177">
        <f>work!I348+work!J348</f>
        <v>2565528</v>
      </c>
      <c r="G348" s="121"/>
      <c r="H348" s="178" t="str">
        <f>work!L348</f>
        <v>20171010</v>
      </c>
      <c r="I348" s="120">
        <f t="shared" si="8"/>
        <v>2689299</v>
      </c>
      <c r="J348" s="120">
        <f t="shared" si="9"/>
        <v>2565528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97026</v>
      </c>
      <c r="F349" s="177">
        <f>work!I349+work!J349</f>
        <v>1474112</v>
      </c>
      <c r="G349" s="121"/>
      <c r="H349" s="178" t="str">
        <f>work!L349</f>
        <v>20171010</v>
      </c>
      <c r="I349" s="120">
        <f t="shared" si="8"/>
        <v>97026</v>
      </c>
      <c r="J349" s="120">
        <f t="shared" si="9"/>
        <v>1474112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511537</v>
      </c>
      <c r="F350" s="177">
        <f>work!I350+work!J350</f>
        <v>192400</v>
      </c>
      <c r="G350" s="121"/>
      <c r="H350" s="178" t="str">
        <f>work!L350</f>
        <v>20171010</v>
      </c>
      <c r="I350" s="120">
        <f t="shared" si="8"/>
        <v>511537</v>
      </c>
      <c r="J350" s="120">
        <f t="shared" si="9"/>
        <v>192400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108137</v>
      </c>
      <c r="F351" s="177">
        <f>work!I351+work!J351</f>
        <v>42800</v>
      </c>
      <c r="G351" s="121"/>
      <c r="H351" s="178" t="str">
        <f>work!L351</f>
        <v>20171010</v>
      </c>
      <c r="I351" s="120">
        <f t="shared" si="8"/>
        <v>108137</v>
      </c>
      <c r="J351" s="120">
        <f t="shared" si="9"/>
        <v>42800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4340889</v>
      </c>
      <c r="F352" s="177">
        <f>work!I352+work!J352</f>
        <v>12383034</v>
      </c>
      <c r="G352" s="121"/>
      <c r="H352" s="178" t="str">
        <f>work!L352</f>
        <v>20171010</v>
      </c>
      <c r="I352" s="120">
        <f aca="true" t="shared" si="10" ref="I352:I415">E352</f>
        <v>4340889</v>
      </c>
      <c r="J352" s="120">
        <f aca="true" t="shared" si="11" ref="J352:J415">F352</f>
        <v>12383034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69300</v>
      </c>
      <c r="F353" s="177">
        <f>work!I353+work!J353</f>
        <v>0</v>
      </c>
      <c r="G353" s="121"/>
      <c r="H353" s="178" t="str">
        <f>work!L353</f>
        <v>20171108</v>
      </c>
      <c r="I353" s="120">
        <f t="shared" si="10"/>
        <v>69300</v>
      </c>
      <c r="J353" s="120">
        <f t="shared" si="11"/>
        <v>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223672</v>
      </c>
      <c r="F354" s="177">
        <f>work!I354+work!J354</f>
        <v>54703</v>
      </c>
      <c r="G354" s="121"/>
      <c r="H354" s="178" t="str">
        <f>work!L354</f>
        <v>20171010</v>
      </c>
      <c r="I354" s="120">
        <f t="shared" si="10"/>
        <v>223672</v>
      </c>
      <c r="J354" s="120">
        <f t="shared" si="11"/>
        <v>54703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9454278</v>
      </c>
      <c r="F355" s="177">
        <f>work!I355+work!J355</f>
        <v>499634</v>
      </c>
      <c r="G355" s="121"/>
      <c r="H355" s="178" t="str">
        <f>work!L355</f>
        <v>20171010</v>
      </c>
      <c r="I355" s="120">
        <f t="shared" si="10"/>
        <v>9454278</v>
      </c>
      <c r="J355" s="120">
        <f t="shared" si="11"/>
        <v>499634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2211575</v>
      </c>
      <c r="F356" s="177">
        <f>work!I356+work!J356</f>
        <v>79486</v>
      </c>
      <c r="G356" s="121"/>
      <c r="H356" s="178" t="str">
        <f>work!L356</f>
        <v>20171108</v>
      </c>
      <c r="I356" s="120">
        <f t="shared" si="10"/>
        <v>2211575</v>
      </c>
      <c r="J356" s="120">
        <f t="shared" si="11"/>
        <v>79486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273902</v>
      </c>
      <c r="F357" s="177">
        <f>work!I357+work!J357</f>
        <v>200600</v>
      </c>
      <c r="G357" s="121"/>
      <c r="H357" s="178" t="str">
        <f>work!L357</f>
        <v>20171010</v>
      </c>
      <c r="I357" s="120">
        <f t="shared" si="10"/>
        <v>273902</v>
      </c>
      <c r="J357" s="120">
        <f t="shared" si="11"/>
        <v>200600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>
        <f>work!G358+work!H358</f>
        <v>1590412</v>
      </c>
      <c r="F358" s="177">
        <f>work!I358+work!J358</f>
        <v>28575</v>
      </c>
      <c r="G358" s="121"/>
      <c r="H358" s="178" t="str">
        <f>work!L358</f>
        <v>20171010</v>
      </c>
      <c r="I358" s="120">
        <f t="shared" si="10"/>
        <v>1590412</v>
      </c>
      <c r="J358" s="120">
        <f t="shared" si="11"/>
        <v>28575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295691</v>
      </c>
      <c r="F359" s="177">
        <f>work!I359+work!J359</f>
        <v>5000</v>
      </c>
      <c r="G359" s="121"/>
      <c r="H359" s="178" t="str">
        <f>work!L359</f>
        <v>20171010</v>
      </c>
      <c r="I359" s="120">
        <f t="shared" si="10"/>
        <v>295691</v>
      </c>
      <c r="J359" s="120">
        <f t="shared" si="11"/>
        <v>5000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383404</v>
      </c>
      <c r="F360" s="177">
        <f>work!I360+work!J360</f>
        <v>95380</v>
      </c>
      <c r="G360" s="121"/>
      <c r="H360" s="178" t="str">
        <f>work!L360</f>
        <v>20171010</v>
      </c>
      <c r="I360" s="120">
        <f t="shared" si="10"/>
        <v>383404</v>
      </c>
      <c r="J360" s="120">
        <f t="shared" si="11"/>
        <v>95380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911917</v>
      </c>
      <c r="F361" s="177">
        <f>work!I361+work!J361</f>
        <v>139903</v>
      </c>
      <c r="G361" s="121"/>
      <c r="H361" s="178" t="str">
        <f>work!L361</f>
        <v>20171010</v>
      </c>
      <c r="I361" s="120">
        <f t="shared" si="10"/>
        <v>911917</v>
      </c>
      <c r="J361" s="120">
        <f t="shared" si="11"/>
        <v>139903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1409740</v>
      </c>
      <c r="F362" s="177">
        <f>work!I362+work!J362</f>
        <v>0</v>
      </c>
      <c r="G362" s="121"/>
      <c r="H362" s="178" t="str">
        <f>work!L362</f>
        <v>20171010</v>
      </c>
      <c r="I362" s="120">
        <f t="shared" si="10"/>
        <v>1409740</v>
      </c>
      <c r="J362" s="120">
        <f t="shared" si="11"/>
        <v>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894556</v>
      </c>
      <c r="F363" s="177">
        <f>work!I363+work!J363</f>
        <v>867354</v>
      </c>
      <c r="G363" s="121"/>
      <c r="H363" s="178" t="str">
        <f>work!L363</f>
        <v>20171010</v>
      </c>
      <c r="I363" s="120">
        <f t="shared" si="10"/>
        <v>894556</v>
      </c>
      <c r="J363" s="120">
        <f t="shared" si="11"/>
        <v>867354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49735</v>
      </c>
      <c r="F364" s="177">
        <f>work!I364+work!J364</f>
        <v>116000</v>
      </c>
      <c r="G364" s="121"/>
      <c r="H364" s="178" t="str">
        <f>work!L364</f>
        <v>20171108</v>
      </c>
      <c r="I364" s="120">
        <f t="shared" si="10"/>
        <v>49735</v>
      </c>
      <c r="J364" s="120">
        <f t="shared" si="11"/>
        <v>116000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1746062</v>
      </c>
      <c r="F365" s="177">
        <f>work!I365+work!J365</f>
        <v>3100</v>
      </c>
      <c r="G365" s="121"/>
      <c r="H365" s="178" t="str">
        <f>work!L365</f>
        <v>20171010</v>
      </c>
      <c r="I365" s="120">
        <f t="shared" si="10"/>
        <v>1746062</v>
      </c>
      <c r="J365" s="120">
        <f t="shared" si="11"/>
        <v>3100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19350</v>
      </c>
      <c r="F366" s="177">
        <f>work!I366+work!J366</f>
        <v>16150</v>
      </c>
      <c r="G366" s="121"/>
      <c r="H366" s="178" t="str">
        <f>work!L366</f>
        <v>20171010</v>
      </c>
      <c r="I366" s="120">
        <f t="shared" si="10"/>
        <v>19350</v>
      </c>
      <c r="J366" s="120">
        <f t="shared" si="11"/>
        <v>16150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268321</v>
      </c>
      <c r="F367" s="177">
        <f>work!I367+work!J367</f>
        <v>30490</v>
      </c>
      <c r="G367" s="121"/>
      <c r="H367" s="178" t="str">
        <f>work!L367</f>
        <v>20171010</v>
      </c>
      <c r="I367" s="120">
        <f t="shared" si="10"/>
        <v>268321</v>
      </c>
      <c r="J367" s="120">
        <f t="shared" si="11"/>
        <v>30490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3238653</v>
      </c>
      <c r="F368" s="177">
        <f>work!I368+work!J368</f>
        <v>1344853</v>
      </c>
      <c r="G368" s="121"/>
      <c r="H368" s="178" t="str">
        <f>work!L368</f>
        <v>20171010</v>
      </c>
      <c r="I368" s="120">
        <f t="shared" si="10"/>
        <v>3238653</v>
      </c>
      <c r="J368" s="120">
        <f t="shared" si="11"/>
        <v>1344853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 t="e">
        <f>work!G369+work!H369</f>
        <v>#VALUE!</v>
      </c>
      <c r="F369" s="177" t="e">
        <f>work!I369+work!J369</f>
        <v>#VALUE!</v>
      </c>
      <c r="G369" s="121"/>
      <c r="H369" s="178" t="str">
        <f>work!L369</f>
        <v>No report</v>
      </c>
      <c r="I369" s="120" t="e">
        <f t="shared" si="10"/>
        <v>#VALUE!</v>
      </c>
      <c r="J369" s="120" t="e">
        <f t="shared" si="11"/>
        <v>#VALUE!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4195743</v>
      </c>
      <c r="F370" s="177">
        <f>work!I370+work!J370</f>
        <v>2457763</v>
      </c>
      <c r="G370" s="121"/>
      <c r="H370" s="178" t="str">
        <f>work!L370</f>
        <v>20171010</v>
      </c>
      <c r="I370" s="120">
        <f t="shared" si="10"/>
        <v>4195743</v>
      </c>
      <c r="J370" s="120">
        <f t="shared" si="11"/>
        <v>2457763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1764856</v>
      </c>
      <c r="F371" s="177">
        <f>work!I371+work!J371</f>
        <v>2116014</v>
      </c>
      <c r="G371" s="121"/>
      <c r="H371" s="178" t="str">
        <f>work!L371</f>
        <v>20171010</v>
      </c>
      <c r="I371" s="120">
        <f t="shared" si="10"/>
        <v>1764856</v>
      </c>
      <c r="J371" s="120">
        <f t="shared" si="11"/>
        <v>2116014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27500</v>
      </c>
      <c r="F372" s="177">
        <f>work!I372+work!J372</f>
        <v>0</v>
      </c>
      <c r="G372" s="121"/>
      <c r="H372" s="178" t="str">
        <f>work!L372</f>
        <v>20171010</v>
      </c>
      <c r="I372" s="120">
        <f t="shared" si="10"/>
        <v>27500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 t="e">
        <f>work!G373+work!H373</f>
        <v>#VALUE!</v>
      </c>
      <c r="F373" s="177" t="e">
        <f>work!I373+work!J373</f>
        <v>#VALUE!</v>
      </c>
      <c r="G373" s="121"/>
      <c r="H373" s="178" t="str">
        <f>work!L373</f>
        <v>No report</v>
      </c>
      <c r="I373" s="120" t="e">
        <f t="shared" si="10"/>
        <v>#VALUE!</v>
      </c>
      <c r="J373" s="120" t="e">
        <f t="shared" si="11"/>
        <v>#VALUE!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242783</v>
      </c>
      <c r="F374" s="177">
        <f>work!I374+work!J374</f>
        <v>90637</v>
      </c>
      <c r="G374" s="121"/>
      <c r="H374" s="178" t="str">
        <f>work!L374</f>
        <v>20171010</v>
      </c>
      <c r="I374" s="120">
        <f t="shared" si="10"/>
        <v>242783</v>
      </c>
      <c r="J374" s="120">
        <f t="shared" si="11"/>
        <v>90637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3244601</v>
      </c>
      <c r="F375" s="177">
        <f>work!I375+work!J375</f>
        <v>0</v>
      </c>
      <c r="G375" s="121"/>
      <c r="H375" s="178" t="str">
        <f>work!L375</f>
        <v>20171010</v>
      </c>
      <c r="I375" s="120">
        <f t="shared" si="10"/>
        <v>3244601</v>
      </c>
      <c r="J375" s="120">
        <f t="shared" si="11"/>
        <v>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48800</v>
      </c>
      <c r="F376" s="177">
        <f>work!I376+work!J376</f>
        <v>0</v>
      </c>
      <c r="G376" s="121"/>
      <c r="H376" s="178" t="str">
        <f>work!L376</f>
        <v>20171010</v>
      </c>
      <c r="I376" s="120">
        <f t="shared" si="10"/>
        <v>48800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8645517</v>
      </c>
      <c r="F377" s="177">
        <f>work!I377+work!J377</f>
        <v>1013091</v>
      </c>
      <c r="G377" s="121"/>
      <c r="H377" s="178" t="str">
        <f>work!L377</f>
        <v>20171010</v>
      </c>
      <c r="I377" s="120">
        <f t="shared" si="10"/>
        <v>8645517</v>
      </c>
      <c r="J377" s="120">
        <f t="shared" si="11"/>
        <v>1013091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2378891</v>
      </c>
      <c r="F378" s="177">
        <f>work!I378+work!J378</f>
        <v>115301</v>
      </c>
      <c r="G378" s="121"/>
      <c r="H378" s="178" t="str">
        <f>work!L378</f>
        <v>20171010</v>
      </c>
      <c r="I378" s="120">
        <f t="shared" si="10"/>
        <v>2378891</v>
      </c>
      <c r="J378" s="120">
        <f t="shared" si="11"/>
        <v>115301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2158772</v>
      </c>
      <c r="F379" s="177">
        <f>work!I379+work!J379</f>
        <v>151100</v>
      </c>
      <c r="G379" s="121"/>
      <c r="H379" s="178" t="str">
        <f>work!L379</f>
        <v>20171010</v>
      </c>
      <c r="I379" s="120">
        <f t="shared" si="10"/>
        <v>2158772</v>
      </c>
      <c r="J379" s="120">
        <f t="shared" si="11"/>
        <v>151100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3212306</v>
      </c>
      <c r="F380" s="177">
        <f>work!I380+work!J380</f>
        <v>1798281</v>
      </c>
      <c r="G380" s="121"/>
      <c r="H380" s="178" t="str">
        <f>work!L380</f>
        <v>20171010</v>
      </c>
      <c r="I380" s="120">
        <f t="shared" si="10"/>
        <v>3212306</v>
      </c>
      <c r="J380" s="120">
        <f t="shared" si="11"/>
        <v>1798281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1207953</v>
      </c>
      <c r="F381" s="177">
        <f>work!I381+work!J381</f>
        <v>108250</v>
      </c>
      <c r="G381" s="121"/>
      <c r="H381" s="178" t="str">
        <f>work!L381</f>
        <v>20171010</v>
      </c>
      <c r="I381" s="120">
        <f t="shared" si="10"/>
        <v>1207953</v>
      </c>
      <c r="J381" s="120">
        <f t="shared" si="11"/>
        <v>108250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2354415</v>
      </c>
      <c r="F382" s="177">
        <f>work!I382+work!J382</f>
        <v>257700</v>
      </c>
      <c r="G382" s="121"/>
      <c r="H382" s="178" t="str">
        <f>work!L382</f>
        <v>20171108</v>
      </c>
      <c r="I382" s="120">
        <f t="shared" si="10"/>
        <v>2354415</v>
      </c>
      <c r="J382" s="120">
        <f t="shared" si="11"/>
        <v>257700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6637815</v>
      </c>
      <c r="F383" s="177">
        <f>work!I383+work!J383</f>
        <v>361550</v>
      </c>
      <c r="G383" s="121"/>
      <c r="H383" s="178" t="str">
        <f>work!L383</f>
        <v>20171010</v>
      </c>
      <c r="I383" s="120">
        <f t="shared" si="10"/>
        <v>6637815</v>
      </c>
      <c r="J383" s="120">
        <f t="shared" si="11"/>
        <v>361550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397980</v>
      </c>
      <c r="F384" s="177">
        <f>work!I384+work!J384</f>
        <v>108045</v>
      </c>
      <c r="G384" s="121"/>
      <c r="H384" s="178" t="str">
        <f>work!L384</f>
        <v>20171010</v>
      </c>
      <c r="I384" s="120">
        <f t="shared" si="10"/>
        <v>397980</v>
      </c>
      <c r="J384" s="120">
        <f t="shared" si="11"/>
        <v>108045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1286297</v>
      </c>
      <c r="F386" s="177">
        <f>work!I386+work!J386</f>
        <v>2244708</v>
      </c>
      <c r="G386" s="121"/>
      <c r="H386" s="178" t="str">
        <f>work!L386</f>
        <v>20171010</v>
      </c>
      <c r="I386" s="120">
        <f t="shared" si="10"/>
        <v>1286297</v>
      </c>
      <c r="J386" s="120">
        <f t="shared" si="11"/>
        <v>2244708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164625</v>
      </c>
      <c r="F387" s="177">
        <f>work!I387+work!J387</f>
        <v>131942</v>
      </c>
      <c r="G387" s="121"/>
      <c r="H387" s="178" t="str">
        <f>work!L387</f>
        <v>20171108</v>
      </c>
      <c r="I387" s="120">
        <f t="shared" si="10"/>
        <v>164625</v>
      </c>
      <c r="J387" s="120">
        <f t="shared" si="11"/>
        <v>131942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278611</v>
      </c>
      <c r="F388" s="177">
        <f>work!I388+work!J388</f>
        <v>259018</v>
      </c>
      <c r="G388" s="121"/>
      <c r="H388" s="178" t="str">
        <f>work!L388</f>
        <v>20171010</v>
      </c>
      <c r="I388" s="120">
        <f t="shared" si="10"/>
        <v>278611</v>
      </c>
      <c r="J388" s="120">
        <f t="shared" si="11"/>
        <v>259018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1659448</v>
      </c>
      <c r="F389" s="177">
        <f>work!I389+work!J389</f>
        <v>254870</v>
      </c>
      <c r="G389" s="121"/>
      <c r="H389" s="178" t="str">
        <f>work!L389</f>
        <v>20171010</v>
      </c>
      <c r="I389" s="120">
        <f t="shared" si="10"/>
        <v>1659448</v>
      </c>
      <c r="J389" s="120">
        <f t="shared" si="11"/>
        <v>254870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248598</v>
      </c>
      <c r="F390" s="177">
        <f>work!I390+work!J390</f>
        <v>15788</v>
      </c>
      <c r="G390" s="121"/>
      <c r="H390" s="178" t="str">
        <f>work!L390</f>
        <v>20171010</v>
      </c>
      <c r="I390" s="120">
        <f t="shared" si="10"/>
        <v>248598</v>
      </c>
      <c r="J390" s="120">
        <f t="shared" si="11"/>
        <v>15788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439393</v>
      </c>
      <c r="F391" s="177">
        <f>work!I391+work!J391</f>
        <v>66885</v>
      </c>
      <c r="G391" s="121"/>
      <c r="H391" s="178" t="str">
        <f>work!L391</f>
        <v>20171010</v>
      </c>
      <c r="I391" s="120">
        <f t="shared" si="10"/>
        <v>439393</v>
      </c>
      <c r="J391" s="120">
        <f t="shared" si="11"/>
        <v>66885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3606968</v>
      </c>
      <c r="F392" s="177">
        <f>work!I392+work!J392</f>
        <v>1037792</v>
      </c>
      <c r="G392" s="121"/>
      <c r="H392" s="178" t="str">
        <f>work!L392</f>
        <v>20171010</v>
      </c>
      <c r="I392" s="120">
        <f t="shared" si="10"/>
        <v>3606968</v>
      </c>
      <c r="J392" s="120">
        <f t="shared" si="11"/>
        <v>1037792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19400</v>
      </c>
      <c r="F393" s="177">
        <f>work!I393+work!J393</f>
        <v>0</v>
      </c>
      <c r="G393" s="121"/>
      <c r="H393" s="178" t="str">
        <f>work!L393</f>
        <v>20171108</v>
      </c>
      <c r="I393" s="120">
        <f t="shared" si="10"/>
        <v>19400</v>
      </c>
      <c r="J393" s="120">
        <f t="shared" si="11"/>
        <v>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853549</v>
      </c>
      <c r="F394" s="177">
        <f>work!I394+work!J394</f>
        <v>0</v>
      </c>
      <c r="G394" s="121"/>
      <c r="H394" s="178" t="str">
        <f>work!L394</f>
        <v>20171108</v>
      </c>
      <c r="I394" s="120">
        <f t="shared" si="10"/>
        <v>853549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133064</v>
      </c>
      <c r="F395" s="177">
        <f>work!I395+work!J395</f>
        <v>292250</v>
      </c>
      <c r="G395" s="121"/>
      <c r="H395" s="178" t="str">
        <f>work!L395</f>
        <v>20171108</v>
      </c>
      <c r="I395" s="120">
        <f t="shared" si="10"/>
        <v>133064</v>
      </c>
      <c r="J395" s="120">
        <f t="shared" si="11"/>
        <v>292250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124510</v>
      </c>
      <c r="F396" s="177">
        <f>work!I396+work!J396</f>
        <v>1250</v>
      </c>
      <c r="G396" s="121"/>
      <c r="H396" s="178" t="str">
        <f>work!L396</f>
        <v>20171010</v>
      </c>
      <c r="I396" s="120">
        <f t="shared" si="10"/>
        <v>124510</v>
      </c>
      <c r="J396" s="120">
        <f t="shared" si="11"/>
        <v>1250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443405</v>
      </c>
      <c r="F397" s="177">
        <f>work!I397+work!J397</f>
        <v>6420648</v>
      </c>
      <c r="G397" s="121"/>
      <c r="H397" s="178" t="str">
        <f>work!L397</f>
        <v>20171010</v>
      </c>
      <c r="I397" s="120">
        <f t="shared" si="10"/>
        <v>443405</v>
      </c>
      <c r="J397" s="120">
        <f t="shared" si="11"/>
        <v>6420648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15645</v>
      </c>
      <c r="F398" s="177">
        <f>work!I398+work!J398</f>
        <v>0</v>
      </c>
      <c r="G398" s="121"/>
      <c r="H398" s="178" t="str">
        <f>work!L398</f>
        <v>20171108</v>
      </c>
      <c r="I398" s="120">
        <f t="shared" si="10"/>
        <v>15645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277398</v>
      </c>
      <c r="F399" s="177">
        <f>work!I399+work!J399</f>
        <v>0</v>
      </c>
      <c r="G399" s="121"/>
      <c r="H399" s="178" t="str">
        <f>work!L399</f>
        <v>20171108</v>
      </c>
      <c r="I399" s="120">
        <f t="shared" si="10"/>
        <v>277398</v>
      </c>
      <c r="J399" s="120">
        <f t="shared" si="11"/>
        <v>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326546</v>
      </c>
      <c r="F400" s="177">
        <f>work!I400+work!J400</f>
        <v>471482</v>
      </c>
      <c r="G400" s="121"/>
      <c r="H400" s="178" t="str">
        <f>work!L400</f>
        <v>20171010</v>
      </c>
      <c r="I400" s="120">
        <f t="shared" si="10"/>
        <v>326546</v>
      </c>
      <c r="J400" s="120">
        <f t="shared" si="11"/>
        <v>471482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299067</v>
      </c>
      <c r="F401" s="177">
        <f>work!I401+work!J401</f>
        <v>7850</v>
      </c>
      <c r="G401" s="121"/>
      <c r="H401" s="178" t="str">
        <f>work!L401</f>
        <v>20171010</v>
      </c>
      <c r="I401" s="120">
        <f t="shared" si="10"/>
        <v>299067</v>
      </c>
      <c r="J401" s="120">
        <f t="shared" si="11"/>
        <v>7850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713892</v>
      </c>
      <c r="F402" s="177">
        <f>work!I402+work!J402</f>
        <v>12000</v>
      </c>
      <c r="G402" s="121"/>
      <c r="H402" s="178" t="str">
        <f>work!L402</f>
        <v>20171010</v>
      </c>
      <c r="I402" s="120">
        <f t="shared" si="10"/>
        <v>713892</v>
      </c>
      <c r="J402" s="120">
        <f t="shared" si="11"/>
        <v>12000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716487</v>
      </c>
      <c r="F403" s="177">
        <f>work!I403+work!J403</f>
        <v>221734</v>
      </c>
      <c r="G403" s="121"/>
      <c r="H403" s="178" t="str">
        <f>work!L403</f>
        <v>20171010</v>
      </c>
      <c r="I403" s="120">
        <f t="shared" si="10"/>
        <v>716487</v>
      </c>
      <c r="J403" s="120">
        <f t="shared" si="11"/>
        <v>221734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2467048</v>
      </c>
      <c r="F404" s="177">
        <f>work!I404+work!J404</f>
        <v>2427281</v>
      </c>
      <c r="G404" s="121"/>
      <c r="H404" s="178" t="str">
        <f>work!L404</f>
        <v>20171010</v>
      </c>
      <c r="I404" s="120">
        <f t="shared" si="10"/>
        <v>2467048</v>
      </c>
      <c r="J404" s="120">
        <f t="shared" si="11"/>
        <v>2427281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1374150</v>
      </c>
      <c r="F405" s="177">
        <f>work!I405+work!J405</f>
        <v>472660</v>
      </c>
      <c r="G405" s="119"/>
      <c r="H405" s="178" t="str">
        <f>work!L405</f>
        <v>20171010</v>
      </c>
      <c r="I405" s="120">
        <f t="shared" si="10"/>
        <v>1374150</v>
      </c>
      <c r="J405" s="120">
        <f t="shared" si="11"/>
        <v>472660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23085494</v>
      </c>
      <c r="F406" s="177">
        <f>work!I406+work!J406</f>
        <v>25000</v>
      </c>
      <c r="G406" s="121"/>
      <c r="H406" s="178" t="str">
        <f>work!L406</f>
        <v>20171108</v>
      </c>
      <c r="I406" s="120">
        <f t="shared" si="10"/>
        <v>23085494</v>
      </c>
      <c r="J406" s="120">
        <f t="shared" si="11"/>
        <v>25000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371735</v>
      </c>
      <c r="F407" s="177">
        <f>work!I407+work!J407</f>
        <v>74000</v>
      </c>
      <c r="G407" s="121"/>
      <c r="H407" s="178" t="str">
        <f>work!L407</f>
        <v>20171010</v>
      </c>
      <c r="I407" s="120">
        <f t="shared" si="10"/>
        <v>371735</v>
      </c>
      <c r="J407" s="120">
        <f t="shared" si="11"/>
        <v>74000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387354</v>
      </c>
      <c r="F408" s="177">
        <f>work!I408+work!J408</f>
        <v>231274</v>
      </c>
      <c r="G408" s="121"/>
      <c r="H408" s="178" t="str">
        <f>work!L408</f>
        <v>20171010</v>
      </c>
      <c r="I408" s="120">
        <f t="shared" si="10"/>
        <v>387354</v>
      </c>
      <c r="J408" s="120">
        <f t="shared" si="11"/>
        <v>231274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2394031</v>
      </c>
      <c r="F409" s="177">
        <f>work!I409+work!J409</f>
        <v>346477</v>
      </c>
      <c r="G409" s="121"/>
      <c r="H409" s="178" t="str">
        <f>work!L409</f>
        <v>20171010</v>
      </c>
      <c r="I409" s="120">
        <f t="shared" si="10"/>
        <v>2394031</v>
      </c>
      <c r="J409" s="120">
        <f t="shared" si="11"/>
        <v>346477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2838638</v>
      </c>
      <c r="F410" s="177">
        <f>work!I410+work!J410</f>
        <v>1364960</v>
      </c>
      <c r="G410" s="121"/>
      <c r="H410" s="178" t="str">
        <f>work!L410</f>
        <v>20171010</v>
      </c>
      <c r="I410" s="120">
        <f t="shared" si="10"/>
        <v>2838638</v>
      </c>
      <c r="J410" s="120">
        <f t="shared" si="11"/>
        <v>1364960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 t="e">
        <f>work!G411+work!H411</f>
        <v>#VALUE!</v>
      </c>
      <c r="F411" s="177" t="e">
        <f>work!I411+work!J411</f>
        <v>#VALUE!</v>
      </c>
      <c r="G411" s="121"/>
      <c r="H411" s="178" t="str">
        <f>work!L411</f>
        <v>No report</v>
      </c>
      <c r="I411" s="120" t="e">
        <f t="shared" si="10"/>
        <v>#VALUE!</v>
      </c>
      <c r="J411" s="120" t="e">
        <f t="shared" si="11"/>
        <v>#VALUE!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404516</v>
      </c>
      <c r="F412" s="177">
        <f>work!I412+work!J412</f>
        <v>168110</v>
      </c>
      <c r="G412" s="121"/>
      <c r="H412" s="178" t="str">
        <f>work!L412</f>
        <v>20171010</v>
      </c>
      <c r="I412" s="120">
        <f t="shared" si="10"/>
        <v>404516</v>
      </c>
      <c r="J412" s="120">
        <f t="shared" si="11"/>
        <v>168110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1507811</v>
      </c>
      <c r="F413" s="177">
        <f>work!I413+work!J413</f>
        <v>1085235</v>
      </c>
      <c r="G413" s="121"/>
      <c r="H413" s="178" t="s">
        <v>9</v>
      </c>
      <c r="I413" s="120">
        <f t="shared" si="10"/>
        <v>1507811</v>
      </c>
      <c r="J413" s="120">
        <f t="shared" si="11"/>
        <v>1085235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780912</v>
      </c>
      <c r="F414" s="177">
        <f>work!I414+work!J414</f>
        <v>32150</v>
      </c>
      <c r="G414" s="121"/>
      <c r="H414" s="178" t="str">
        <f>work!L414</f>
        <v>20171010</v>
      </c>
      <c r="I414" s="120">
        <f t="shared" si="10"/>
        <v>780912</v>
      </c>
      <c r="J414" s="120">
        <f t="shared" si="11"/>
        <v>32150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984312</v>
      </c>
      <c r="F415" s="177">
        <f>work!I415+work!J415</f>
        <v>2686169</v>
      </c>
      <c r="G415" s="121"/>
      <c r="H415" s="178" t="str">
        <f>work!L415</f>
        <v>20171108</v>
      </c>
      <c r="I415" s="120">
        <f t="shared" si="10"/>
        <v>984312</v>
      </c>
      <c r="J415" s="120">
        <f t="shared" si="11"/>
        <v>2686169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847376</v>
      </c>
      <c r="F416" s="177">
        <f>work!I416+work!J416</f>
        <v>440556</v>
      </c>
      <c r="G416" s="119"/>
      <c r="H416" s="178" t="str">
        <f>work!L416</f>
        <v>20171010</v>
      </c>
      <c r="I416" s="120">
        <f aca="true" t="shared" si="12" ref="I416:I479">E416</f>
        <v>847376</v>
      </c>
      <c r="J416" s="120">
        <f aca="true" t="shared" si="13" ref="J416:J479">F416</f>
        <v>440556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381116</v>
      </c>
      <c r="F417" s="177">
        <f>work!I417+work!J417</f>
        <v>3533334</v>
      </c>
      <c r="G417" s="121"/>
      <c r="H417" s="178" t="str">
        <f>work!L417</f>
        <v>20171108</v>
      </c>
      <c r="I417" s="120">
        <f t="shared" si="12"/>
        <v>381116</v>
      </c>
      <c r="J417" s="120">
        <f t="shared" si="13"/>
        <v>3533334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567407</v>
      </c>
      <c r="F418" s="177">
        <f>work!I418+work!J418</f>
        <v>3500</v>
      </c>
      <c r="G418" s="121"/>
      <c r="H418" s="178" t="str">
        <f>work!L418</f>
        <v>20171010</v>
      </c>
      <c r="I418" s="120">
        <f t="shared" si="12"/>
        <v>567407</v>
      </c>
      <c r="J418" s="120">
        <f t="shared" si="13"/>
        <v>3500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751108</v>
      </c>
      <c r="F419" s="177">
        <f>work!I419+work!J419</f>
        <v>52326</v>
      </c>
      <c r="G419" s="121"/>
      <c r="H419" s="178" t="str">
        <f>work!L419</f>
        <v>20171010</v>
      </c>
      <c r="I419" s="120">
        <f t="shared" si="12"/>
        <v>751108</v>
      </c>
      <c r="J419" s="120">
        <f t="shared" si="13"/>
        <v>52326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495663</v>
      </c>
      <c r="F420" s="177">
        <f>work!I420+work!J420</f>
        <v>226750</v>
      </c>
      <c r="G420" s="121"/>
      <c r="H420" s="178" t="str">
        <f>work!L420</f>
        <v>20171010</v>
      </c>
      <c r="I420" s="120">
        <f t="shared" si="12"/>
        <v>495663</v>
      </c>
      <c r="J420" s="120">
        <f t="shared" si="13"/>
        <v>226750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204729</v>
      </c>
      <c r="F421" s="177">
        <f>work!I421+work!J421</f>
        <v>22142</v>
      </c>
      <c r="G421" s="121"/>
      <c r="H421" s="178" t="str">
        <f>work!L421</f>
        <v>20171010</v>
      </c>
      <c r="I421" s="120">
        <f t="shared" si="12"/>
        <v>204729</v>
      </c>
      <c r="J421" s="120">
        <f t="shared" si="13"/>
        <v>22142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587284</v>
      </c>
      <c r="F422" s="177">
        <f>work!I422+work!J422</f>
        <v>4015467</v>
      </c>
      <c r="G422" s="121"/>
      <c r="H422" s="178" t="str">
        <f>work!L422</f>
        <v>20171010</v>
      </c>
      <c r="I422" s="120">
        <f t="shared" si="12"/>
        <v>587284</v>
      </c>
      <c r="J422" s="120">
        <f t="shared" si="13"/>
        <v>4015467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609186</v>
      </c>
      <c r="F423" s="177">
        <f>work!I423+work!J423</f>
        <v>11950</v>
      </c>
      <c r="G423" s="121"/>
      <c r="H423" s="178" t="str">
        <f>work!L423</f>
        <v>20171010</v>
      </c>
      <c r="I423" s="120">
        <f t="shared" si="12"/>
        <v>609186</v>
      </c>
      <c r="J423" s="120">
        <f t="shared" si="13"/>
        <v>11950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694168</v>
      </c>
      <c r="F424" s="177">
        <f>work!I424+work!J424</f>
        <v>2000</v>
      </c>
      <c r="G424" s="121"/>
      <c r="H424" s="178" t="str">
        <f>work!L424</f>
        <v>20171010</v>
      </c>
      <c r="I424" s="120">
        <f t="shared" si="12"/>
        <v>694168</v>
      </c>
      <c r="J424" s="120">
        <f t="shared" si="13"/>
        <v>2000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274419</v>
      </c>
      <c r="F425" s="177">
        <f>work!I425+work!J425</f>
        <v>0</v>
      </c>
      <c r="G425" s="121"/>
      <c r="H425" s="178" t="str">
        <f>work!L425</f>
        <v>20171108</v>
      </c>
      <c r="I425" s="120">
        <f t="shared" si="12"/>
        <v>274419</v>
      </c>
      <c r="J425" s="120">
        <f t="shared" si="13"/>
        <v>0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525010</v>
      </c>
      <c r="F426" s="177">
        <f>work!I426+work!J426</f>
        <v>360465</v>
      </c>
      <c r="G426" s="121"/>
      <c r="H426" s="178" t="str">
        <f>work!L426</f>
        <v>20171010</v>
      </c>
      <c r="I426" s="120">
        <f t="shared" si="12"/>
        <v>525010</v>
      </c>
      <c r="J426" s="120">
        <f t="shared" si="13"/>
        <v>360465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5877414</v>
      </c>
      <c r="F427" s="177">
        <f>work!I427+work!J427</f>
        <v>2373865</v>
      </c>
      <c r="G427" s="121"/>
      <c r="H427" s="178" t="str">
        <f>work!L427</f>
        <v>20171108</v>
      </c>
      <c r="I427" s="120">
        <f t="shared" si="12"/>
        <v>5877414</v>
      </c>
      <c r="J427" s="120">
        <f t="shared" si="13"/>
        <v>2373865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516095</v>
      </c>
      <c r="F428" s="177">
        <f>work!I428+work!J428</f>
        <v>20000</v>
      </c>
      <c r="G428" s="121"/>
      <c r="H428" s="178" t="str">
        <f>work!L428</f>
        <v>20171010</v>
      </c>
      <c r="I428" s="120">
        <f t="shared" si="12"/>
        <v>516095</v>
      </c>
      <c r="J428" s="120">
        <f t="shared" si="13"/>
        <v>20000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2032254</v>
      </c>
      <c r="F429" s="177">
        <f>work!I429+work!J429</f>
        <v>828873</v>
      </c>
      <c r="G429" s="121"/>
      <c r="H429" s="178" t="str">
        <f>work!L429</f>
        <v>20171010</v>
      </c>
      <c r="I429" s="120">
        <f t="shared" si="12"/>
        <v>2032254</v>
      </c>
      <c r="J429" s="120">
        <f t="shared" si="13"/>
        <v>828873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184769</v>
      </c>
      <c r="F430" s="177">
        <f>work!I430+work!J430</f>
        <v>73000</v>
      </c>
      <c r="G430" s="121"/>
      <c r="H430" s="178" t="str">
        <f>work!L430</f>
        <v>20171010</v>
      </c>
      <c r="I430" s="120">
        <f t="shared" si="12"/>
        <v>184769</v>
      </c>
      <c r="J430" s="120">
        <f t="shared" si="13"/>
        <v>73000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982933</v>
      </c>
      <c r="F431" s="177">
        <f>work!I431+work!J431</f>
        <v>19205</v>
      </c>
      <c r="G431" s="121"/>
      <c r="H431" s="178" t="str">
        <f>work!L431</f>
        <v>20171108</v>
      </c>
      <c r="I431" s="120">
        <f t="shared" si="12"/>
        <v>982933</v>
      </c>
      <c r="J431" s="120">
        <f t="shared" si="13"/>
        <v>19205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2163427</v>
      </c>
      <c r="F432" s="177">
        <f>work!I432+work!J432</f>
        <v>2936462</v>
      </c>
      <c r="G432" s="121"/>
      <c r="H432" s="178" t="str">
        <f>work!L432</f>
        <v>20171010</v>
      </c>
      <c r="I432" s="120">
        <f t="shared" si="12"/>
        <v>2163427</v>
      </c>
      <c r="J432" s="120">
        <f t="shared" si="13"/>
        <v>2936462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92450</v>
      </c>
      <c r="F433" s="177">
        <f>work!I433+work!J433</f>
        <v>46500</v>
      </c>
      <c r="G433" s="121"/>
      <c r="H433" s="178" t="str">
        <f>work!L433</f>
        <v>20171010</v>
      </c>
      <c r="I433" s="120">
        <f t="shared" si="12"/>
        <v>92450</v>
      </c>
      <c r="J433" s="120">
        <f t="shared" si="13"/>
        <v>46500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1691316</v>
      </c>
      <c r="F434" s="177">
        <f>work!I434+work!J434</f>
        <v>1216335</v>
      </c>
      <c r="G434" s="121"/>
      <c r="H434" s="178" t="str">
        <f>work!L434</f>
        <v>20171010</v>
      </c>
      <c r="I434" s="120">
        <f t="shared" si="12"/>
        <v>1691316</v>
      </c>
      <c r="J434" s="120">
        <f t="shared" si="13"/>
        <v>1216335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619331</v>
      </c>
      <c r="F435" s="177">
        <f>work!I435+work!J435</f>
        <v>63025</v>
      </c>
      <c r="G435" s="121"/>
      <c r="H435" s="178" t="str">
        <f>work!L435</f>
        <v>20171108</v>
      </c>
      <c r="I435" s="120">
        <f t="shared" si="12"/>
        <v>619331</v>
      </c>
      <c r="J435" s="120">
        <f t="shared" si="13"/>
        <v>63025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1475386</v>
      </c>
      <c r="F436" s="177">
        <f>work!I436+work!J436</f>
        <v>579403</v>
      </c>
      <c r="G436" s="121"/>
      <c r="H436" s="178" t="str">
        <f>work!L436</f>
        <v>20171108</v>
      </c>
      <c r="I436" s="120">
        <f t="shared" si="12"/>
        <v>1475386</v>
      </c>
      <c r="J436" s="120">
        <f t="shared" si="13"/>
        <v>579403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2056036</v>
      </c>
      <c r="F437" s="177">
        <f>work!I437+work!J437</f>
        <v>1574384</v>
      </c>
      <c r="G437" s="121"/>
      <c r="H437" s="178" t="str">
        <f>work!L437</f>
        <v>20171010</v>
      </c>
      <c r="I437" s="120">
        <f t="shared" si="12"/>
        <v>2056036</v>
      </c>
      <c r="J437" s="120">
        <f t="shared" si="13"/>
        <v>1574384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37292</v>
      </c>
      <c r="F438" s="177">
        <f>work!I438+work!J438</f>
        <v>0</v>
      </c>
      <c r="G438" s="121"/>
      <c r="H438" s="178" t="str">
        <f>work!L438</f>
        <v>20171010</v>
      </c>
      <c r="I438" s="120">
        <f t="shared" si="12"/>
        <v>37292</v>
      </c>
      <c r="J438" s="120">
        <f t="shared" si="13"/>
        <v>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133910</v>
      </c>
      <c r="F439" s="177">
        <f>work!I439+work!J439</f>
        <v>290032</v>
      </c>
      <c r="G439" s="121"/>
      <c r="H439" s="178" t="str">
        <f>work!L439</f>
        <v>20171010</v>
      </c>
      <c r="I439" s="120">
        <f t="shared" si="12"/>
        <v>133910</v>
      </c>
      <c r="J439" s="120">
        <f t="shared" si="13"/>
        <v>290032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8609311</v>
      </c>
      <c r="F440" s="177">
        <f>work!I440+work!J440</f>
        <v>1575229</v>
      </c>
      <c r="G440" s="121"/>
      <c r="H440" s="178" t="str">
        <f>work!L440</f>
        <v>20171108</v>
      </c>
      <c r="I440" s="120">
        <f t="shared" si="12"/>
        <v>8609311</v>
      </c>
      <c r="J440" s="120">
        <f t="shared" si="13"/>
        <v>1575229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979984</v>
      </c>
      <c r="F441" s="177">
        <f>work!I441+work!J441</f>
        <v>840590</v>
      </c>
      <c r="G441" s="121"/>
      <c r="H441" s="178" t="str">
        <f>work!L441</f>
        <v>20171010</v>
      </c>
      <c r="I441" s="120">
        <f t="shared" si="12"/>
        <v>979984</v>
      </c>
      <c r="J441" s="120">
        <f t="shared" si="13"/>
        <v>840590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38322</v>
      </c>
      <c r="F442" s="177">
        <f>work!I442+work!J442</f>
        <v>0</v>
      </c>
      <c r="G442" s="121"/>
      <c r="H442" s="178" t="str">
        <f>work!L442</f>
        <v>20171010</v>
      </c>
      <c r="I442" s="120">
        <f t="shared" si="12"/>
        <v>38322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709297</v>
      </c>
      <c r="F443" s="177">
        <f>work!I443+work!J443</f>
        <v>356000</v>
      </c>
      <c r="G443" s="121"/>
      <c r="H443" s="178" t="str">
        <f>work!L443</f>
        <v>20171010</v>
      </c>
      <c r="I443" s="120">
        <f t="shared" si="12"/>
        <v>709297</v>
      </c>
      <c r="J443" s="120">
        <f t="shared" si="13"/>
        <v>356000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170292</v>
      </c>
      <c r="F444" s="177">
        <f>work!I444+work!J444</f>
        <v>0</v>
      </c>
      <c r="G444" s="121"/>
      <c r="H444" s="178" t="str">
        <f>work!L444</f>
        <v>20171010</v>
      </c>
      <c r="I444" s="120">
        <f t="shared" si="12"/>
        <v>170292</v>
      </c>
      <c r="J444" s="120">
        <f t="shared" si="13"/>
        <v>0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106226</v>
      </c>
      <c r="F445" s="177">
        <f>work!I445+work!J445</f>
        <v>190600</v>
      </c>
      <c r="G445" s="121"/>
      <c r="H445" s="178" t="str">
        <f>work!L445</f>
        <v>20171108</v>
      </c>
      <c r="I445" s="120">
        <f t="shared" si="12"/>
        <v>106226</v>
      </c>
      <c r="J445" s="120">
        <f t="shared" si="13"/>
        <v>190600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518452</v>
      </c>
      <c r="F446" s="177">
        <f>work!I446+work!J446</f>
        <v>89550</v>
      </c>
      <c r="G446" s="121"/>
      <c r="H446" s="178" t="str">
        <f>work!L446</f>
        <v>20171010</v>
      </c>
      <c r="I446" s="120">
        <f t="shared" si="12"/>
        <v>518452</v>
      </c>
      <c r="J446" s="120">
        <f t="shared" si="13"/>
        <v>89550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2427296</v>
      </c>
      <c r="F447" s="177">
        <f>work!I447+work!J447</f>
        <v>3500</v>
      </c>
      <c r="G447" s="121"/>
      <c r="H447" s="178" t="str">
        <f>work!L447</f>
        <v>20171010</v>
      </c>
      <c r="I447" s="120">
        <f t="shared" si="12"/>
        <v>2427296</v>
      </c>
      <c r="J447" s="120">
        <f t="shared" si="13"/>
        <v>3500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281159</v>
      </c>
      <c r="F448" s="177">
        <f>work!I448+work!J448</f>
        <v>4200</v>
      </c>
      <c r="G448" s="121"/>
      <c r="H448" s="178" t="str">
        <f>work!L448</f>
        <v>20171010</v>
      </c>
      <c r="I448" s="120">
        <f t="shared" si="12"/>
        <v>281159</v>
      </c>
      <c r="J448" s="120">
        <f t="shared" si="13"/>
        <v>4200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2833409</v>
      </c>
      <c r="F449" s="177">
        <f>work!I449+work!J449</f>
        <v>5000</v>
      </c>
      <c r="G449" s="121"/>
      <c r="H449" s="178" t="str">
        <f>work!L449</f>
        <v>20171108</v>
      </c>
      <c r="I449" s="120">
        <f t="shared" si="12"/>
        <v>2833409</v>
      </c>
      <c r="J449" s="120">
        <f t="shared" si="13"/>
        <v>5000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4388155</v>
      </c>
      <c r="F450" s="177">
        <f>work!I450+work!J450</f>
        <v>1040614</v>
      </c>
      <c r="G450" s="121"/>
      <c r="H450" s="178" t="str">
        <f>work!L450</f>
        <v>20171010</v>
      </c>
      <c r="I450" s="120">
        <f t="shared" si="12"/>
        <v>4388155</v>
      </c>
      <c r="J450" s="120">
        <f t="shared" si="13"/>
        <v>1040614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8176143</v>
      </c>
      <c r="F451" s="177">
        <f>work!I451+work!J451</f>
        <v>2778138</v>
      </c>
      <c r="G451" s="121"/>
      <c r="H451" s="178" t="str">
        <f>work!L451</f>
        <v>20171010</v>
      </c>
      <c r="I451" s="120">
        <f t="shared" si="12"/>
        <v>8176143</v>
      </c>
      <c r="J451" s="120">
        <f t="shared" si="13"/>
        <v>2778138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77701</v>
      </c>
      <c r="F452" s="177">
        <f>work!I452+work!J452</f>
        <v>42500</v>
      </c>
      <c r="G452" s="121"/>
      <c r="H452" s="178" t="str">
        <f>work!L452</f>
        <v>20171010</v>
      </c>
      <c r="I452" s="120">
        <f t="shared" si="12"/>
        <v>77701</v>
      </c>
      <c r="J452" s="120">
        <f t="shared" si="13"/>
        <v>42500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356267</v>
      </c>
      <c r="F453" s="177">
        <f>work!I453+work!J453</f>
        <v>0</v>
      </c>
      <c r="G453" s="121"/>
      <c r="H453" s="178" t="str">
        <f>work!L453</f>
        <v>20171010</v>
      </c>
      <c r="I453" s="120">
        <f t="shared" si="12"/>
        <v>356267</v>
      </c>
      <c r="J453" s="120">
        <f t="shared" si="13"/>
        <v>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66425</v>
      </c>
      <c r="F454" s="177">
        <f>work!I454+work!J454</f>
        <v>0</v>
      </c>
      <c r="G454" s="121"/>
      <c r="H454" s="178" t="str">
        <f>work!L454</f>
        <v>20171010</v>
      </c>
      <c r="I454" s="120">
        <f t="shared" si="12"/>
        <v>66425</v>
      </c>
      <c r="J454" s="120">
        <f t="shared" si="13"/>
        <v>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3389517</v>
      </c>
      <c r="F455" s="177">
        <f>work!I455+work!J455</f>
        <v>310983</v>
      </c>
      <c r="G455" s="121"/>
      <c r="H455" s="178" t="str">
        <f>work!L455</f>
        <v>20171010</v>
      </c>
      <c r="I455" s="120">
        <f t="shared" si="12"/>
        <v>3389517</v>
      </c>
      <c r="J455" s="120">
        <f t="shared" si="13"/>
        <v>310983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3408614</v>
      </c>
      <c r="F456" s="177">
        <f>work!I456+work!J456</f>
        <v>354160</v>
      </c>
      <c r="G456" s="121"/>
      <c r="H456" s="178" t="str">
        <f>work!L456</f>
        <v>20171010</v>
      </c>
      <c r="I456" s="120">
        <f t="shared" si="12"/>
        <v>3408614</v>
      </c>
      <c r="J456" s="120">
        <f t="shared" si="13"/>
        <v>354160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62427</v>
      </c>
      <c r="F457" s="177">
        <f>work!I457+work!J457</f>
        <v>109193</v>
      </c>
      <c r="G457" s="121"/>
      <c r="H457" s="178" t="str">
        <f>work!L457</f>
        <v>20171010</v>
      </c>
      <c r="I457" s="120">
        <f t="shared" si="12"/>
        <v>62427</v>
      </c>
      <c r="J457" s="120">
        <f t="shared" si="13"/>
        <v>109193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12582808</v>
      </c>
      <c r="F458" s="177">
        <f>work!I458+work!J458</f>
        <v>7028300</v>
      </c>
      <c r="G458" s="121"/>
      <c r="H458" s="178" t="str">
        <f>work!L458</f>
        <v>20171010</v>
      </c>
      <c r="I458" s="120">
        <f t="shared" si="12"/>
        <v>12582808</v>
      </c>
      <c r="J458" s="120">
        <f t="shared" si="13"/>
        <v>7028300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1569834</v>
      </c>
      <c r="F459" s="177">
        <f>work!I459+work!J459</f>
        <v>92730</v>
      </c>
      <c r="G459" s="121"/>
      <c r="H459" s="178" t="str">
        <f>work!L459</f>
        <v>20171010</v>
      </c>
      <c r="I459" s="120">
        <f t="shared" si="12"/>
        <v>1569834</v>
      </c>
      <c r="J459" s="120">
        <f t="shared" si="13"/>
        <v>92730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1768426</v>
      </c>
      <c r="F460" s="177">
        <f>work!I460+work!J460</f>
        <v>145955</v>
      </c>
      <c r="G460" s="121"/>
      <c r="H460" s="178" t="str">
        <f>work!L460</f>
        <v>20171010</v>
      </c>
      <c r="I460" s="120">
        <f t="shared" si="12"/>
        <v>1768426</v>
      </c>
      <c r="J460" s="120">
        <f t="shared" si="13"/>
        <v>145955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7385152</v>
      </c>
      <c r="F461" s="177">
        <f>work!I461+work!J461</f>
        <v>1582000</v>
      </c>
      <c r="G461" s="121"/>
      <c r="H461" s="178" t="str">
        <f>work!L461</f>
        <v>20171108</v>
      </c>
      <c r="I461" s="120">
        <f t="shared" si="12"/>
        <v>7385152</v>
      </c>
      <c r="J461" s="120">
        <f t="shared" si="13"/>
        <v>1582000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1552199</v>
      </c>
      <c r="F462" s="177">
        <f>work!I462+work!J462</f>
        <v>112188</v>
      </c>
      <c r="G462" s="121"/>
      <c r="H462" s="178" t="str">
        <f>work!L462</f>
        <v>20171010</v>
      </c>
      <c r="I462" s="120">
        <f t="shared" si="12"/>
        <v>1552199</v>
      </c>
      <c r="J462" s="120">
        <f t="shared" si="13"/>
        <v>112188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698917</v>
      </c>
      <c r="F463" s="177">
        <f>work!I463+work!J463</f>
        <v>43700</v>
      </c>
      <c r="G463" s="121"/>
      <c r="H463" s="178" t="str">
        <f>work!L463</f>
        <v>20171010</v>
      </c>
      <c r="I463" s="120">
        <f t="shared" si="12"/>
        <v>698917</v>
      </c>
      <c r="J463" s="120">
        <f t="shared" si="13"/>
        <v>43700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>
        <f>work!G464+work!H464</f>
        <v>665920</v>
      </c>
      <c r="F464" s="177">
        <f>work!I464+work!J464</f>
        <v>91751</v>
      </c>
      <c r="G464" s="121"/>
      <c r="H464" s="178" t="str">
        <f>work!L464</f>
        <v>20171108</v>
      </c>
      <c r="I464" s="120">
        <f t="shared" si="12"/>
        <v>665920</v>
      </c>
      <c r="J464" s="120">
        <f t="shared" si="13"/>
        <v>91751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154951</v>
      </c>
      <c r="F465" s="177">
        <f>work!I465+work!J465</f>
        <v>0</v>
      </c>
      <c r="G465" s="121"/>
      <c r="H465" s="178" t="str">
        <f>work!L465</f>
        <v>20171010</v>
      </c>
      <c r="I465" s="120">
        <f t="shared" si="12"/>
        <v>154951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 t="e">
        <f>work!G466+work!H466</f>
        <v>#VALUE!</v>
      </c>
      <c r="F466" s="177" t="e">
        <f>work!I466+work!J466</f>
        <v>#VALUE!</v>
      </c>
      <c r="G466" s="119"/>
      <c r="H466" s="178" t="str">
        <f>work!L466</f>
        <v>No report</v>
      </c>
      <c r="I466" s="120" t="e">
        <f t="shared" si="12"/>
        <v>#VALUE!</v>
      </c>
      <c r="J466" s="120" t="e">
        <f t="shared" si="13"/>
        <v>#VALUE!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122492</v>
      </c>
      <c r="F467" s="177">
        <f>work!I467+work!J467</f>
        <v>364605</v>
      </c>
      <c r="G467" s="121"/>
      <c r="H467" s="178" t="str">
        <f>work!L467</f>
        <v>20171010</v>
      </c>
      <c r="I467" s="120">
        <f t="shared" si="12"/>
        <v>122492</v>
      </c>
      <c r="J467" s="120">
        <f t="shared" si="13"/>
        <v>364605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1060677</v>
      </c>
      <c r="F468" s="177">
        <f>work!I468+work!J468</f>
        <v>141880</v>
      </c>
      <c r="G468" s="121"/>
      <c r="H468" s="178" t="str">
        <f>work!L468</f>
        <v>20171010</v>
      </c>
      <c r="I468" s="120">
        <f t="shared" si="12"/>
        <v>1060677</v>
      </c>
      <c r="J468" s="120">
        <f t="shared" si="13"/>
        <v>141880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482983</v>
      </c>
      <c r="F469" s="177">
        <f>work!I469+work!J469</f>
        <v>15502</v>
      </c>
      <c r="G469" s="121"/>
      <c r="H469" s="178" t="str">
        <f>work!L469</f>
        <v>20171010</v>
      </c>
      <c r="I469" s="120">
        <f t="shared" si="12"/>
        <v>482983</v>
      </c>
      <c r="J469" s="120">
        <f t="shared" si="13"/>
        <v>15502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95749</v>
      </c>
      <c r="F470" s="177">
        <f>work!I470+work!J470</f>
        <v>20100</v>
      </c>
      <c r="G470" s="121"/>
      <c r="H470" s="178" t="str">
        <f>work!L470</f>
        <v>20171010</v>
      </c>
      <c r="I470" s="120">
        <f t="shared" si="12"/>
        <v>95749</v>
      </c>
      <c r="J470" s="120">
        <f t="shared" si="13"/>
        <v>20100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323805</v>
      </c>
      <c r="F471" s="177">
        <f>work!I471+work!J471</f>
        <v>0</v>
      </c>
      <c r="G471" s="121"/>
      <c r="H471" s="178" t="str">
        <f>work!L471</f>
        <v>20171010</v>
      </c>
      <c r="I471" s="120">
        <f t="shared" si="12"/>
        <v>323805</v>
      </c>
      <c r="J471" s="120">
        <f t="shared" si="13"/>
        <v>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331404</v>
      </c>
      <c r="F472" s="177">
        <f>work!I472+work!J472</f>
        <v>57416</v>
      </c>
      <c r="G472" s="121"/>
      <c r="H472" s="178" t="str">
        <f>work!L472</f>
        <v>20171108</v>
      </c>
      <c r="I472" s="120">
        <f t="shared" si="12"/>
        <v>331404</v>
      </c>
      <c r="J472" s="120">
        <f t="shared" si="13"/>
        <v>57416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53260</v>
      </c>
      <c r="F473" s="177">
        <f>work!I473+work!J473</f>
        <v>47825</v>
      </c>
      <c r="G473" s="121"/>
      <c r="H473" s="178" t="str">
        <f>work!L473</f>
        <v>20171010</v>
      </c>
      <c r="I473" s="120">
        <f t="shared" si="12"/>
        <v>53260</v>
      </c>
      <c r="J473" s="120">
        <f t="shared" si="13"/>
        <v>47825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3673182</v>
      </c>
      <c r="F474" s="177">
        <f>work!I474+work!J474</f>
        <v>479481</v>
      </c>
      <c r="G474" s="121"/>
      <c r="H474" s="178" t="str">
        <f>work!L474</f>
        <v>20171010</v>
      </c>
      <c r="I474" s="120">
        <f t="shared" si="12"/>
        <v>3673182</v>
      </c>
      <c r="J474" s="120">
        <f t="shared" si="13"/>
        <v>479481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2908499</v>
      </c>
      <c r="F475" s="177">
        <f>work!I475+work!J475</f>
        <v>3000</v>
      </c>
      <c r="G475" s="121"/>
      <c r="H475" s="178" t="str">
        <f>work!L475</f>
        <v>20171010</v>
      </c>
      <c r="I475" s="120">
        <f t="shared" si="12"/>
        <v>2908499</v>
      </c>
      <c r="J475" s="120">
        <f t="shared" si="13"/>
        <v>3000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136243</v>
      </c>
      <c r="F476" s="177">
        <f>work!I476+work!J476</f>
        <v>0</v>
      </c>
      <c r="G476" s="121"/>
      <c r="H476" s="178" t="str">
        <f>work!L476</f>
        <v>20171108</v>
      </c>
      <c r="I476" s="120">
        <f t="shared" si="12"/>
        <v>136243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6482071</v>
      </c>
      <c r="F477" s="177">
        <f>work!I477+work!J477</f>
        <v>230001</v>
      </c>
      <c r="G477" s="121"/>
      <c r="H477" s="178" t="str">
        <f>work!L477</f>
        <v>20171010</v>
      </c>
      <c r="I477" s="120">
        <f t="shared" si="12"/>
        <v>6482071</v>
      </c>
      <c r="J477" s="120">
        <f t="shared" si="13"/>
        <v>230001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238311</v>
      </c>
      <c r="F478" s="177">
        <f>work!I478+work!J478</f>
        <v>61600</v>
      </c>
      <c r="G478" s="121"/>
      <c r="H478" s="178" t="str">
        <f>work!L478</f>
        <v>20171010</v>
      </c>
      <c r="I478" s="120">
        <f t="shared" si="12"/>
        <v>238311</v>
      </c>
      <c r="J478" s="120">
        <f t="shared" si="13"/>
        <v>61600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3414886</v>
      </c>
      <c r="F479" s="177">
        <f>work!I479+work!J479</f>
        <v>5007805</v>
      </c>
      <c r="G479" s="121"/>
      <c r="H479" s="178" t="str">
        <f>work!L479</f>
        <v>20171010</v>
      </c>
      <c r="I479" s="120">
        <f t="shared" si="12"/>
        <v>3414886</v>
      </c>
      <c r="J479" s="120">
        <f t="shared" si="13"/>
        <v>5007805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115393</v>
      </c>
      <c r="F480" s="177">
        <f>work!I480+work!J480</f>
        <v>0</v>
      </c>
      <c r="G480" s="121"/>
      <c r="H480" s="178" t="str">
        <f>work!L480</f>
        <v>20171010</v>
      </c>
      <c r="I480" s="120">
        <f aca="true" t="shared" si="14" ref="I480:I543">E480</f>
        <v>115393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1632192</v>
      </c>
      <c r="F481" s="177">
        <f>work!I481+work!J481</f>
        <v>0</v>
      </c>
      <c r="G481" s="121"/>
      <c r="H481" s="178" t="str">
        <f>work!L481</f>
        <v>20171010</v>
      </c>
      <c r="I481" s="120">
        <f t="shared" si="14"/>
        <v>1632192</v>
      </c>
      <c r="J481" s="120">
        <f t="shared" si="15"/>
        <v>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456886</v>
      </c>
      <c r="F482" s="177">
        <f>work!I482+work!J482</f>
        <v>4593722</v>
      </c>
      <c r="G482" s="121"/>
      <c r="H482" s="178" t="str">
        <f>work!L482</f>
        <v>20171108</v>
      </c>
      <c r="I482" s="120">
        <f t="shared" si="14"/>
        <v>456886</v>
      </c>
      <c r="J482" s="120">
        <f t="shared" si="15"/>
        <v>4593722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269441</v>
      </c>
      <c r="F483" s="177">
        <f>work!I483+work!J483</f>
        <v>5013700</v>
      </c>
      <c r="G483" s="121"/>
      <c r="H483" s="178" t="str">
        <f>work!L483</f>
        <v>20171010</v>
      </c>
      <c r="I483" s="120">
        <f t="shared" si="14"/>
        <v>269441</v>
      </c>
      <c r="J483" s="120">
        <f t="shared" si="15"/>
        <v>5013700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2298071</v>
      </c>
      <c r="F484" s="177">
        <f>work!I484+work!J484</f>
        <v>1988099</v>
      </c>
      <c r="G484" s="121"/>
      <c r="H484" s="178" t="str">
        <f>work!L484</f>
        <v>20171010</v>
      </c>
      <c r="I484" s="120">
        <f t="shared" si="14"/>
        <v>2298071</v>
      </c>
      <c r="J484" s="120">
        <f t="shared" si="15"/>
        <v>1988099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1591815</v>
      </c>
      <c r="F485" s="177">
        <f>work!I485+work!J485</f>
        <v>2755878</v>
      </c>
      <c r="G485" s="121"/>
      <c r="H485" s="178" t="str">
        <f>work!L485</f>
        <v>20171010</v>
      </c>
      <c r="I485" s="120">
        <f t="shared" si="14"/>
        <v>1591815</v>
      </c>
      <c r="J485" s="120">
        <f t="shared" si="15"/>
        <v>2755878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546933</v>
      </c>
      <c r="F486" s="177">
        <f>work!I486+work!J486</f>
        <v>75354</v>
      </c>
      <c r="G486" s="121"/>
      <c r="H486" s="178" t="str">
        <f>work!L486</f>
        <v>20171010</v>
      </c>
      <c r="I486" s="120">
        <f t="shared" si="14"/>
        <v>546933</v>
      </c>
      <c r="J486" s="120">
        <f t="shared" si="15"/>
        <v>75354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>
        <f>work!G487+work!H487</f>
        <v>41599</v>
      </c>
      <c r="F487" s="177">
        <f>work!I487+work!J487</f>
        <v>3200</v>
      </c>
      <c r="G487" s="121"/>
      <c r="H487" s="178" t="str">
        <f>work!L487</f>
        <v>20171010</v>
      </c>
      <c r="I487" s="120">
        <f t="shared" si="14"/>
        <v>41599</v>
      </c>
      <c r="J487" s="120">
        <f t="shared" si="15"/>
        <v>3200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350849</v>
      </c>
      <c r="F488" s="177">
        <f>work!I488+work!J488</f>
        <v>232988</v>
      </c>
      <c r="G488" s="121"/>
      <c r="H488" s="178" t="str">
        <f>work!L488</f>
        <v>20171108</v>
      </c>
      <c r="I488" s="120">
        <f t="shared" si="14"/>
        <v>350849</v>
      </c>
      <c r="J488" s="120">
        <f t="shared" si="15"/>
        <v>232988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661883</v>
      </c>
      <c r="F489" s="177">
        <f>work!I489+work!J489</f>
        <v>2619530</v>
      </c>
      <c r="G489" s="121"/>
      <c r="H489" s="178" t="str">
        <f>work!L489</f>
        <v>20171010</v>
      </c>
      <c r="I489" s="120">
        <f t="shared" si="14"/>
        <v>661883</v>
      </c>
      <c r="J489" s="120">
        <f t="shared" si="15"/>
        <v>2619530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258472</v>
      </c>
      <c r="F490" s="177">
        <f>work!I490+work!J490</f>
        <v>26225</v>
      </c>
      <c r="G490" s="121"/>
      <c r="H490" s="178" t="str">
        <f>work!L490</f>
        <v>20171108</v>
      </c>
      <c r="I490" s="120">
        <f t="shared" si="14"/>
        <v>258472</v>
      </c>
      <c r="J490" s="120">
        <f t="shared" si="15"/>
        <v>26225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2210958</v>
      </c>
      <c r="F491" s="177">
        <f>work!I491+work!J491</f>
        <v>25613199</v>
      </c>
      <c r="G491" s="121"/>
      <c r="H491" s="178" t="str">
        <f>work!L491</f>
        <v>20171010</v>
      </c>
      <c r="I491" s="120">
        <f t="shared" si="14"/>
        <v>2210958</v>
      </c>
      <c r="J491" s="120">
        <f t="shared" si="15"/>
        <v>25613199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1046793</v>
      </c>
      <c r="F492" s="177">
        <f>work!I492+work!J492</f>
        <v>182912</v>
      </c>
      <c r="G492" s="121"/>
      <c r="H492" s="178" t="str">
        <f>work!L492</f>
        <v>20171010</v>
      </c>
      <c r="I492" s="120">
        <f t="shared" si="14"/>
        <v>1046793</v>
      </c>
      <c r="J492" s="120">
        <f t="shared" si="15"/>
        <v>182912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222903</v>
      </c>
      <c r="F493" s="177">
        <f>work!I493+work!J493</f>
        <v>767277</v>
      </c>
      <c r="G493" s="121"/>
      <c r="H493" s="178" t="str">
        <f>work!L493</f>
        <v>20171010</v>
      </c>
      <c r="I493" s="120">
        <f t="shared" si="14"/>
        <v>222903</v>
      </c>
      <c r="J493" s="120">
        <f t="shared" si="15"/>
        <v>767277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581100</v>
      </c>
      <c r="F494" s="177">
        <f>work!I494+work!J494</f>
        <v>216304</v>
      </c>
      <c r="G494" s="121"/>
      <c r="H494" s="178" t="str">
        <f>work!L494</f>
        <v>20171010</v>
      </c>
      <c r="I494" s="120">
        <f t="shared" si="14"/>
        <v>581100</v>
      </c>
      <c r="J494" s="120">
        <f t="shared" si="15"/>
        <v>216304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10986</v>
      </c>
      <c r="F495" s="177">
        <f>work!I495+work!J495</f>
        <v>31812</v>
      </c>
      <c r="G495" s="121"/>
      <c r="H495" s="178" t="str">
        <f>work!L495</f>
        <v>20171108</v>
      </c>
      <c r="I495" s="120">
        <f t="shared" si="14"/>
        <v>10986</v>
      </c>
      <c r="J495" s="120">
        <f t="shared" si="15"/>
        <v>31812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15900</v>
      </c>
      <c r="F496" s="177">
        <f>work!I496+work!J496</f>
        <v>79204</v>
      </c>
      <c r="G496" s="121"/>
      <c r="H496" s="178" t="str">
        <f>work!L496</f>
        <v>20171108</v>
      </c>
      <c r="I496" s="120">
        <f t="shared" si="14"/>
        <v>15900</v>
      </c>
      <c r="J496" s="120">
        <f t="shared" si="15"/>
        <v>79204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63642</v>
      </c>
      <c r="F497" s="177">
        <f>work!I497+work!J497</f>
        <v>23647</v>
      </c>
      <c r="G497" s="121"/>
      <c r="H497" s="178" t="str">
        <f>work!L497</f>
        <v>20171010</v>
      </c>
      <c r="I497" s="120">
        <f t="shared" si="14"/>
        <v>63642</v>
      </c>
      <c r="J497" s="120">
        <f t="shared" si="15"/>
        <v>23647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23563</v>
      </c>
      <c r="F498" s="177">
        <f>work!I498+work!J498</f>
        <v>97800</v>
      </c>
      <c r="G498" s="121"/>
      <c r="H498" s="178" t="str">
        <f>work!L498</f>
        <v>20171010</v>
      </c>
      <c r="I498" s="120">
        <f t="shared" si="14"/>
        <v>23563</v>
      </c>
      <c r="J498" s="120">
        <f t="shared" si="15"/>
        <v>97800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195210</v>
      </c>
      <c r="F499" s="177">
        <f>work!I499+work!J499</f>
        <v>1069408</v>
      </c>
      <c r="G499" s="121"/>
      <c r="H499" s="178" t="str">
        <f>work!L499</f>
        <v>20171010</v>
      </c>
      <c r="I499" s="120">
        <f t="shared" si="14"/>
        <v>195210</v>
      </c>
      <c r="J499" s="120">
        <f t="shared" si="15"/>
        <v>1069408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59598</v>
      </c>
      <c r="F500" s="177">
        <f>work!I500+work!J500</f>
        <v>250</v>
      </c>
      <c r="G500" s="121"/>
      <c r="H500" s="178" t="str">
        <f>work!L500</f>
        <v>20171010</v>
      </c>
      <c r="I500" s="120">
        <f t="shared" si="14"/>
        <v>59598</v>
      </c>
      <c r="J500" s="120">
        <f t="shared" si="15"/>
        <v>250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1474440</v>
      </c>
      <c r="F501" s="177">
        <f>work!I501+work!J501</f>
        <v>488288</v>
      </c>
      <c r="G501" s="121"/>
      <c r="H501" s="178" t="str">
        <f>work!L501</f>
        <v>20171010</v>
      </c>
      <c r="I501" s="120">
        <f t="shared" si="14"/>
        <v>1474440</v>
      </c>
      <c r="J501" s="120">
        <f t="shared" si="15"/>
        <v>488288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57734</v>
      </c>
      <c r="F502" s="177">
        <f>work!I502+work!J502</f>
        <v>92238</v>
      </c>
      <c r="G502" s="121"/>
      <c r="H502" s="178" t="s">
        <v>9</v>
      </c>
      <c r="I502" s="120">
        <f t="shared" si="14"/>
        <v>57734</v>
      </c>
      <c r="J502" s="120">
        <f t="shared" si="15"/>
        <v>92238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37590</v>
      </c>
      <c r="F503" s="177">
        <f>work!I503+work!J503</f>
        <v>644224</v>
      </c>
      <c r="G503" s="121"/>
      <c r="H503" s="178" t="str">
        <f>work!L503</f>
        <v>20171108</v>
      </c>
      <c r="I503" s="120">
        <f t="shared" si="14"/>
        <v>37590</v>
      </c>
      <c r="J503" s="120">
        <f t="shared" si="15"/>
        <v>644224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98559</v>
      </c>
      <c r="F504" s="177">
        <f>work!I504+work!J504</f>
        <v>15000</v>
      </c>
      <c r="G504" s="121"/>
      <c r="H504" s="178" t="str">
        <f>work!L504</f>
        <v>20171010</v>
      </c>
      <c r="I504" s="120">
        <f t="shared" si="14"/>
        <v>98559</v>
      </c>
      <c r="J504" s="120">
        <f t="shared" si="15"/>
        <v>15000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26126</v>
      </c>
      <c r="F505" s="177">
        <f>work!I505+work!J505</f>
        <v>4500</v>
      </c>
      <c r="G505" s="121"/>
      <c r="H505" s="178" t="str">
        <f>work!L505</f>
        <v>20171108</v>
      </c>
      <c r="I505" s="120">
        <f t="shared" si="14"/>
        <v>26126</v>
      </c>
      <c r="J505" s="120">
        <f t="shared" si="15"/>
        <v>4500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263403</v>
      </c>
      <c r="F506" s="177">
        <f>work!I506+work!J506</f>
        <v>12011890</v>
      </c>
      <c r="G506" s="121"/>
      <c r="H506" s="178" t="str">
        <f>work!L506</f>
        <v>20171010</v>
      </c>
      <c r="I506" s="120">
        <f t="shared" si="14"/>
        <v>263403</v>
      </c>
      <c r="J506" s="120">
        <f t="shared" si="15"/>
        <v>12011890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295616</v>
      </c>
      <c r="F507" s="177">
        <f>work!I507+work!J507</f>
        <v>168467</v>
      </c>
      <c r="G507" s="121"/>
      <c r="H507" s="178" t="str">
        <f>work!L507</f>
        <v>20171010</v>
      </c>
      <c r="I507" s="120">
        <f t="shared" si="14"/>
        <v>295616</v>
      </c>
      <c r="J507" s="120">
        <f t="shared" si="15"/>
        <v>168467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204430</v>
      </c>
      <c r="F508" s="177">
        <f>work!I508+work!J508</f>
        <v>15050</v>
      </c>
      <c r="G508" s="121"/>
      <c r="H508" s="178" t="str">
        <f>work!L508</f>
        <v>20171010</v>
      </c>
      <c r="I508" s="120">
        <f t="shared" si="14"/>
        <v>204430</v>
      </c>
      <c r="J508" s="120">
        <f t="shared" si="15"/>
        <v>15050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826465</v>
      </c>
      <c r="F509" s="177">
        <f>work!I509+work!J509</f>
        <v>420200</v>
      </c>
      <c r="G509" s="121"/>
      <c r="H509" s="178" t="str">
        <f>work!L509</f>
        <v>20171010</v>
      </c>
      <c r="I509" s="120">
        <f t="shared" si="14"/>
        <v>826465</v>
      </c>
      <c r="J509" s="120">
        <f t="shared" si="15"/>
        <v>420200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1883977</v>
      </c>
      <c r="F510" s="177">
        <f>work!I510+work!J510</f>
        <v>3164729</v>
      </c>
      <c r="G510" s="121"/>
      <c r="H510" s="178" t="str">
        <f>work!L510</f>
        <v>20171108</v>
      </c>
      <c r="I510" s="120">
        <f t="shared" si="14"/>
        <v>1883977</v>
      </c>
      <c r="J510" s="120">
        <f t="shared" si="15"/>
        <v>3164729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1367333</v>
      </c>
      <c r="F511" s="177">
        <f>work!I511+work!J511</f>
        <v>3441700</v>
      </c>
      <c r="G511" s="121"/>
      <c r="H511" s="178" t="str">
        <f>work!L511</f>
        <v>20171010</v>
      </c>
      <c r="I511" s="120">
        <f t="shared" si="14"/>
        <v>1367333</v>
      </c>
      <c r="J511" s="120">
        <f t="shared" si="15"/>
        <v>3441700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3300</v>
      </c>
      <c r="F512" s="177">
        <f>work!I512+work!J512</f>
        <v>0</v>
      </c>
      <c r="G512" s="121"/>
      <c r="H512" s="178" t="str">
        <f>work!L512</f>
        <v>20170907</v>
      </c>
      <c r="I512" s="120">
        <f t="shared" si="14"/>
        <v>3300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1093826</v>
      </c>
      <c r="F513" s="177">
        <f>work!I513+work!J513</f>
        <v>994992</v>
      </c>
      <c r="G513" s="121"/>
      <c r="H513" s="178" t="str">
        <f>work!L513</f>
        <v>20171010</v>
      </c>
      <c r="I513" s="120">
        <f t="shared" si="14"/>
        <v>1093826</v>
      </c>
      <c r="J513" s="120">
        <f t="shared" si="15"/>
        <v>994992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2334396</v>
      </c>
      <c r="F514" s="177">
        <f>work!I514+work!J514</f>
        <v>4845370</v>
      </c>
      <c r="G514" s="121"/>
      <c r="H514" s="178" t="str">
        <f>work!L514</f>
        <v>20171010</v>
      </c>
      <c r="I514" s="120">
        <f t="shared" si="14"/>
        <v>2334396</v>
      </c>
      <c r="J514" s="120">
        <f t="shared" si="15"/>
        <v>4845370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99013</v>
      </c>
      <c r="F515" s="177">
        <f>work!I515+work!J515</f>
        <v>2500</v>
      </c>
      <c r="G515" s="121"/>
      <c r="H515" s="178" t="str">
        <f>work!L515</f>
        <v>20171010</v>
      </c>
      <c r="I515" s="120">
        <f t="shared" si="14"/>
        <v>99013</v>
      </c>
      <c r="J515" s="120">
        <f t="shared" si="15"/>
        <v>2500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6668003</v>
      </c>
      <c r="F516" s="177">
        <f>work!I516+work!J516</f>
        <v>4915652</v>
      </c>
      <c r="G516" s="121"/>
      <c r="H516" s="178" t="str">
        <f>work!L516</f>
        <v>20171010</v>
      </c>
      <c r="I516" s="120">
        <f t="shared" si="14"/>
        <v>6668003</v>
      </c>
      <c r="J516" s="120">
        <f t="shared" si="15"/>
        <v>4915652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322582</v>
      </c>
      <c r="F517" s="177">
        <f>work!I517+work!J517</f>
        <v>31000</v>
      </c>
      <c r="G517" s="121"/>
      <c r="H517" s="178" t="str">
        <f>work!L517</f>
        <v>20171108</v>
      </c>
      <c r="I517" s="120">
        <f t="shared" si="14"/>
        <v>322582</v>
      </c>
      <c r="J517" s="120">
        <f t="shared" si="15"/>
        <v>31000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3429593</v>
      </c>
      <c r="F518" s="177">
        <f>work!I518+work!J518</f>
        <v>249487</v>
      </c>
      <c r="G518" s="121"/>
      <c r="H518" s="178" t="str">
        <f>work!L518</f>
        <v>20171108</v>
      </c>
      <c r="I518" s="120">
        <f t="shared" si="14"/>
        <v>3429593</v>
      </c>
      <c r="J518" s="120">
        <f t="shared" si="15"/>
        <v>249487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407251</v>
      </c>
      <c r="F519" s="177">
        <f>work!I519+work!J519</f>
        <v>38754</v>
      </c>
      <c r="G519" s="121"/>
      <c r="H519" s="178" t="str">
        <f>work!L519</f>
        <v>20171010</v>
      </c>
      <c r="I519" s="120">
        <f t="shared" si="14"/>
        <v>407251</v>
      </c>
      <c r="J519" s="120">
        <f t="shared" si="15"/>
        <v>38754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 t="e">
        <f>work!G520+work!H520</f>
        <v>#VALUE!</v>
      </c>
      <c r="F520" s="177" t="e">
        <f>work!I520+work!J520</f>
        <v>#VALUE!</v>
      </c>
      <c r="G520" s="121"/>
      <c r="H520" s="178" t="str">
        <f>work!L520</f>
        <v>No report</v>
      </c>
      <c r="I520" s="120" t="e">
        <f t="shared" si="14"/>
        <v>#VALUE!</v>
      </c>
      <c r="J520" s="120" t="e">
        <f t="shared" si="15"/>
        <v>#VALUE!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2337992</v>
      </c>
      <c r="F521" s="177">
        <f>work!I521+work!J521</f>
        <v>266964</v>
      </c>
      <c r="G521" s="121"/>
      <c r="H521" s="178" t="str">
        <f>work!L521</f>
        <v>20171108</v>
      </c>
      <c r="I521" s="120">
        <f t="shared" si="14"/>
        <v>2337992</v>
      </c>
      <c r="J521" s="120">
        <f t="shared" si="15"/>
        <v>266964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553725</v>
      </c>
      <c r="F522" s="177">
        <f>work!I522+work!J522</f>
        <v>40404</v>
      </c>
      <c r="G522" s="121"/>
      <c r="H522" s="178" t="str">
        <f>work!L522</f>
        <v>20171108</v>
      </c>
      <c r="I522" s="120">
        <f t="shared" si="14"/>
        <v>553725</v>
      </c>
      <c r="J522" s="120">
        <f t="shared" si="15"/>
        <v>40404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13200</v>
      </c>
      <c r="F523" s="177">
        <f>work!I523+work!J523</f>
        <v>3000</v>
      </c>
      <c r="G523" s="121"/>
      <c r="H523" s="178" t="str">
        <f>work!L523</f>
        <v>20171108</v>
      </c>
      <c r="I523" s="120">
        <f t="shared" si="14"/>
        <v>13200</v>
      </c>
      <c r="J523" s="120">
        <f t="shared" si="15"/>
        <v>3000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812539</v>
      </c>
      <c r="F524" s="177">
        <f>work!I524+work!J524</f>
        <v>2132504</v>
      </c>
      <c r="G524" s="121"/>
      <c r="H524" s="178" t="str">
        <f>work!L524</f>
        <v>20171108</v>
      </c>
      <c r="I524" s="120">
        <f t="shared" si="14"/>
        <v>812539</v>
      </c>
      <c r="J524" s="120">
        <f t="shared" si="15"/>
        <v>2132504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54046</v>
      </c>
      <c r="F525" s="177">
        <f>work!I525+work!J525</f>
        <v>0</v>
      </c>
      <c r="G525" s="121"/>
      <c r="H525" s="178" t="str">
        <f>work!L525</f>
        <v>20171010</v>
      </c>
      <c r="I525" s="120">
        <f t="shared" si="14"/>
        <v>54046</v>
      </c>
      <c r="J525" s="120">
        <f t="shared" si="15"/>
        <v>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4939522</v>
      </c>
      <c r="F526" s="177">
        <f>work!I526+work!J526</f>
        <v>3540077</v>
      </c>
      <c r="G526" s="121"/>
      <c r="H526" s="178" t="str">
        <f>work!L526</f>
        <v>20171108</v>
      </c>
      <c r="I526" s="120">
        <f t="shared" si="14"/>
        <v>4939522</v>
      </c>
      <c r="J526" s="120">
        <f t="shared" si="15"/>
        <v>3540077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52375</v>
      </c>
      <c r="F527" s="177">
        <f>work!I527+work!J527</f>
        <v>19900</v>
      </c>
      <c r="G527" s="121"/>
      <c r="H527" s="178" t="str">
        <f>work!L527</f>
        <v>20171108</v>
      </c>
      <c r="I527" s="120">
        <f t="shared" si="14"/>
        <v>52375</v>
      </c>
      <c r="J527" s="120">
        <f t="shared" si="15"/>
        <v>19900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2232429</v>
      </c>
      <c r="F528" s="177">
        <f>work!I528+work!J528</f>
        <v>543838</v>
      </c>
      <c r="G528" s="121"/>
      <c r="H528" s="178" t="str">
        <f>work!L528</f>
        <v>20171010</v>
      </c>
      <c r="I528" s="120">
        <f t="shared" si="14"/>
        <v>2232429</v>
      </c>
      <c r="J528" s="120">
        <f t="shared" si="15"/>
        <v>543838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86555</v>
      </c>
      <c r="F529" s="177">
        <f>work!I529+work!J529</f>
        <v>253000</v>
      </c>
      <c r="G529" s="121"/>
      <c r="H529" s="178" t="str">
        <f>work!L529</f>
        <v>20171010</v>
      </c>
      <c r="I529" s="120">
        <f t="shared" si="14"/>
        <v>86555</v>
      </c>
      <c r="J529" s="120">
        <f t="shared" si="15"/>
        <v>253000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>
        <f>work!G530+work!H530</f>
        <v>1800</v>
      </c>
      <c r="F530" s="177">
        <f>work!I530+work!J530</f>
        <v>0</v>
      </c>
      <c r="G530" s="121"/>
      <c r="H530" s="178" t="str">
        <f>work!L530</f>
        <v>20171108</v>
      </c>
      <c r="I530" s="120">
        <f t="shared" si="14"/>
        <v>1800</v>
      </c>
      <c r="J530" s="120">
        <f t="shared" si="15"/>
        <v>0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202517</v>
      </c>
      <c r="F531" s="177">
        <f>work!I531+work!J531</f>
        <v>551713</v>
      </c>
      <c r="G531" s="121"/>
      <c r="H531" s="178" t="str">
        <f>work!L531</f>
        <v>20171010</v>
      </c>
      <c r="I531" s="120">
        <f t="shared" si="14"/>
        <v>202517</v>
      </c>
      <c r="J531" s="120">
        <f t="shared" si="15"/>
        <v>551713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56524</v>
      </c>
      <c r="F532" s="177">
        <f>work!I532+work!J532</f>
        <v>11675</v>
      </c>
      <c r="G532" s="121"/>
      <c r="H532" s="178" t="str">
        <f>work!L532</f>
        <v>20171010</v>
      </c>
      <c r="I532" s="120">
        <f t="shared" si="14"/>
        <v>56524</v>
      </c>
      <c r="J532" s="120">
        <f t="shared" si="15"/>
        <v>11675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368687</v>
      </c>
      <c r="F533" s="177">
        <f>work!I533+work!J533</f>
        <v>26775</v>
      </c>
      <c r="G533" s="121"/>
      <c r="H533" s="178" t="str">
        <f>work!L533</f>
        <v>20171010</v>
      </c>
      <c r="I533" s="120">
        <f t="shared" si="14"/>
        <v>368687</v>
      </c>
      <c r="J533" s="120">
        <f t="shared" si="15"/>
        <v>26775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63360</v>
      </c>
      <c r="F534" s="177">
        <f>work!I534+work!J534</f>
        <v>138811</v>
      </c>
      <c r="G534" s="121"/>
      <c r="H534" s="178" t="str">
        <f>work!L534</f>
        <v>20171010</v>
      </c>
      <c r="I534" s="120">
        <f t="shared" si="14"/>
        <v>63360</v>
      </c>
      <c r="J534" s="120">
        <f t="shared" si="15"/>
        <v>138811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145841</v>
      </c>
      <c r="F535" s="177">
        <f>work!I535+work!J535</f>
        <v>1001</v>
      </c>
      <c r="G535" s="121"/>
      <c r="H535" s="178" t="str">
        <f>work!L535</f>
        <v>20171010</v>
      </c>
      <c r="I535" s="120">
        <f t="shared" si="14"/>
        <v>145841</v>
      </c>
      <c r="J535" s="120">
        <f t="shared" si="15"/>
        <v>1001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81567</v>
      </c>
      <c r="F536" s="177">
        <f>work!I536+work!J536</f>
        <v>26481</v>
      </c>
      <c r="G536" s="121"/>
      <c r="H536" s="178" t="str">
        <f>work!L536</f>
        <v>20171010</v>
      </c>
      <c r="I536" s="120">
        <f t="shared" si="14"/>
        <v>81567</v>
      </c>
      <c r="J536" s="120">
        <f t="shared" si="15"/>
        <v>26481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125410</v>
      </c>
      <c r="F537" s="177">
        <f>work!I537+work!J537</f>
        <v>529917</v>
      </c>
      <c r="G537" s="121"/>
      <c r="H537" s="178" t="str">
        <f>work!L537</f>
        <v>20171010</v>
      </c>
      <c r="I537" s="120">
        <f t="shared" si="14"/>
        <v>125410</v>
      </c>
      <c r="J537" s="120">
        <f t="shared" si="15"/>
        <v>529917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553605</v>
      </c>
      <c r="F538" s="177">
        <f>work!I538+work!J538</f>
        <v>21907</v>
      </c>
      <c r="G538" s="121"/>
      <c r="H538" s="178" t="str">
        <f>work!L538</f>
        <v>20171010</v>
      </c>
      <c r="I538" s="120">
        <f t="shared" si="14"/>
        <v>553605</v>
      </c>
      <c r="J538" s="120">
        <f t="shared" si="15"/>
        <v>21907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446835</v>
      </c>
      <c r="F539" s="177">
        <f>work!I539+work!J539</f>
        <v>133980</v>
      </c>
      <c r="G539" s="121"/>
      <c r="H539" s="178" t="str">
        <f>work!L539</f>
        <v>20171010</v>
      </c>
      <c r="I539" s="120">
        <f t="shared" si="14"/>
        <v>446835</v>
      </c>
      <c r="J539" s="120">
        <f t="shared" si="15"/>
        <v>133980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357768</v>
      </c>
      <c r="F540" s="177">
        <f>work!I540+work!J540</f>
        <v>11548</v>
      </c>
      <c r="G540" s="121"/>
      <c r="H540" s="178" t="str">
        <f>work!L540</f>
        <v>20171010</v>
      </c>
      <c r="I540" s="120">
        <f t="shared" si="14"/>
        <v>357768</v>
      </c>
      <c r="J540" s="120">
        <f t="shared" si="15"/>
        <v>11548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1460634</v>
      </c>
      <c r="F541" s="177">
        <f>work!I541+work!J541</f>
        <v>1523529</v>
      </c>
      <c r="G541" s="121"/>
      <c r="H541" s="178" t="str">
        <f>work!L541</f>
        <v>20171010</v>
      </c>
      <c r="I541" s="120">
        <f t="shared" si="14"/>
        <v>1460634</v>
      </c>
      <c r="J541" s="120">
        <f t="shared" si="15"/>
        <v>1523529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73510</v>
      </c>
      <c r="F542" s="177">
        <f>work!I542+work!J542</f>
        <v>153810</v>
      </c>
      <c r="G542" s="121"/>
      <c r="H542" s="178" t="str">
        <f>work!L542</f>
        <v>20171108</v>
      </c>
      <c r="I542" s="120">
        <f t="shared" si="14"/>
        <v>73510</v>
      </c>
      <c r="J542" s="120">
        <f t="shared" si="15"/>
        <v>153810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125920</v>
      </c>
      <c r="F543" s="177">
        <f>work!I543+work!J543</f>
        <v>99000</v>
      </c>
      <c r="G543" s="121"/>
      <c r="H543" s="178" t="str">
        <f>work!L543</f>
        <v>20171010</v>
      </c>
      <c r="I543" s="120">
        <f t="shared" si="14"/>
        <v>125920</v>
      </c>
      <c r="J543" s="120">
        <f t="shared" si="15"/>
        <v>99000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131703</v>
      </c>
      <c r="F544" s="177">
        <f>work!I544+work!J544</f>
        <v>118411</v>
      </c>
      <c r="G544" s="121"/>
      <c r="H544" s="178" t="str">
        <f>work!L544</f>
        <v>20171010</v>
      </c>
      <c r="I544" s="120">
        <f aca="true" t="shared" si="16" ref="I544:I598">E544</f>
        <v>131703</v>
      </c>
      <c r="J544" s="120">
        <f aca="true" t="shared" si="17" ref="J544:J598">F544</f>
        <v>118411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38017</v>
      </c>
      <c r="F545" s="177">
        <f>work!I545+work!J545</f>
        <v>8592</v>
      </c>
      <c r="G545" s="121"/>
      <c r="H545" s="178" t="str">
        <f>work!L545</f>
        <v>20171010</v>
      </c>
      <c r="I545" s="120">
        <f t="shared" si="16"/>
        <v>38017</v>
      </c>
      <c r="J545" s="120">
        <f t="shared" si="17"/>
        <v>8592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70901</v>
      </c>
      <c r="F546" s="177">
        <f>work!I546+work!J546</f>
        <v>20000</v>
      </c>
      <c r="G546" s="121"/>
      <c r="H546" s="178" t="str">
        <f>work!L546</f>
        <v>20171010</v>
      </c>
      <c r="I546" s="120">
        <f t="shared" si="16"/>
        <v>70901</v>
      </c>
      <c r="J546" s="120">
        <f t="shared" si="17"/>
        <v>20000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1224280</v>
      </c>
      <c r="F547" s="177">
        <f>work!I547+work!J547</f>
        <v>2319354</v>
      </c>
      <c r="G547" s="121"/>
      <c r="H547" s="178" t="str">
        <f>work!L547</f>
        <v>20171108</v>
      </c>
      <c r="I547" s="120">
        <f t="shared" si="16"/>
        <v>1224280</v>
      </c>
      <c r="J547" s="120">
        <f t="shared" si="17"/>
        <v>2319354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243948</v>
      </c>
      <c r="F548" s="177">
        <f>work!I548+work!J548</f>
        <v>0</v>
      </c>
      <c r="G548" s="121"/>
      <c r="H548" s="178" t="str">
        <f>work!L548</f>
        <v>20171010</v>
      </c>
      <c r="I548" s="120">
        <f t="shared" si="16"/>
        <v>243948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>
        <f>work!G549+work!H549</f>
        <v>120468</v>
      </c>
      <c r="F549" s="177">
        <f>work!I549+work!J549</f>
        <v>342200</v>
      </c>
      <c r="G549" s="121"/>
      <c r="H549" s="178" t="str">
        <f>work!L549</f>
        <v>20171010</v>
      </c>
      <c r="I549" s="120">
        <f t="shared" si="16"/>
        <v>120468</v>
      </c>
      <c r="J549" s="120">
        <f t="shared" si="17"/>
        <v>342200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33284</v>
      </c>
      <c r="F550" s="177">
        <f>work!I550+work!J550</f>
        <v>106329</v>
      </c>
      <c r="G550" s="121"/>
      <c r="H550" s="178" t="str">
        <f>work!L550</f>
        <v>20171010</v>
      </c>
      <c r="I550" s="120">
        <f t="shared" si="16"/>
        <v>33284</v>
      </c>
      <c r="J550" s="120">
        <f t="shared" si="17"/>
        <v>106329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932683</v>
      </c>
      <c r="F551" s="177">
        <f>work!I551+work!J551</f>
        <v>1691201</v>
      </c>
      <c r="G551" s="121"/>
      <c r="H551" s="178" t="str">
        <f>work!L551</f>
        <v>20171108</v>
      </c>
      <c r="I551" s="120">
        <f t="shared" si="16"/>
        <v>932683</v>
      </c>
      <c r="J551" s="120">
        <f t="shared" si="17"/>
        <v>1691201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 t="e">
        <f>work!G552+work!H552</f>
        <v>#VALUE!</v>
      </c>
      <c r="F552" s="177" t="e">
        <f>work!I552+work!J552</f>
        <v>#VALUE!</v>
      </c>
      <c r="G552" s="119"/>
      <c r="H552" s="178" t="str">
        <f>work!L552</f>
        <v>No report</v>
      </c>
      <c r="I552" s="120" t="e">
        <f t="shared" si="16"/>
        <v>#VALUE!</v>
      </c>
      <c r="J552" s="120" t="e">
        <f t="shared" si="17"/>
        <v>#VALUE!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234325</v>
      </c>
      <c r="F553" s="177">
        <f>work!I553+work!J553</f>
        <v>58797</v>
      </c>
      <c r="G553" s="121"/>
      <c r="H553" s="178" t="str">
        <f>work!L553</f>
        <v>20171010</v>
      </c>
      <c r="I553" s="120">
        <f t="shared" si="16"/>
        <v>234325</v>
      </c>
      <c r="J553" s="120">
        <f t="shared" si="17"/>
        <v>58797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1092684</v>
      </c>
      <c r="F554" s="177">
        <f>work!I554+work!J554</f>
        <v>533526</v>
      </c>
      <c r="G554" s="121"/>
      <c r="H554" s="178" t="str">
        <f>work!L554</f>
        <v>20171108</v>
      </c>
      <c r="I554" s="120">
        <f t="shared" si="16"/>
        <v>1092684</v>
      </c>
      <c r="J554" s="120">
        <f t="shared" si="17"/>
        <v>533526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1599061</v>
      </c>
      <c r="F555" s="177">
        <f>work!I555+work!J555</f>
        <v>845500</v>
      </c>
      <c r="G555" s="121"/>
      <c r="H555" s="178" t="str">
        <f>work!L555</f>
        <v>20171108</v>
      </c>
      <c r="I555" s="120">
        <f t="shared" si="16"/>
        <v>1599061</v>
      </c>
      <c r="J555" s="120">
        <f t="shared" si="17"/>
        <v>845500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775096</v>
      </c>
      <c r="F556" s="177">
        <f>work!I556+work!J556</f>
        <v>277850</v>
      </c>
      <c r="G556" s="121"/>
      <c r="H556" s="178" t="str">
        <f>work!L556</f>
        <v>20171010</v>
      </c>
      <c r="I556" s="120">
        <f t="shared" si="16"/>
        <v>775096</v>
      </c>
      <c r="J556" s="120">
        <f t="shared" si="17"/>
        <v>277850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4767820</v>
      </c>
      <c r="F557" s="177">
        <f>work!I557+work!J557</f>
        <v>3175885</v>
      </c>
      <c r="G557" s="121"/>
      <c r="H557" s="178" t="s">
        <v>9</v>
      </c>
      <c r="I557" s="120">
        <f t="shared" si="16"/>
        <v>4767820</v>
      </c>
      <c r="J557" s="120">
        <f t="shared" si="17"/>
        <v>3175885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727450</v>
      </c>
      <c r="F558" s="177">
        <f>work!I558+work!J558</f>
        <v>2000</v>
      </c>
      <c r="G558" s="121"/>
      <c r="H558" s="178" t="str">
        <f>work!L558</f>
        <v>20171010</v>
      </c>
      <c r="I558" s="120">
        <f t="shared" si="16"/>
        <v>727450</v>
      </c>
      <c r="J558" s="120">
        <f t="shared" si="17"/>
        <v>2000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138347</v>
      </c>
      <c r="F559" s="177">
        <f>work!I559+work!J559</f>
        <v>13700</v>
      </c>
      <c r="G559" s="121"/>
      <c r="H559" s="178" t="str">
        <f>work!L559</f>
        <v>20171010</v>
      </c>
      <c r="I559" s="120">
        <f t="shared" si="16"/>
        <v>138347</v>
      </c>
      <c r="J559" s="120">
        <f t="shared" si="17"/>
        <v>13700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434586</v>
      </c>
      <c r="F560" s="177">
        <f>work!I560+work!J560</f>
        <v>199750</v>
      </c>
      <c r="G560" s="121"/>
      <c r="H560" s="178" t="str">
        <f>work!L560</f>
        <v>20171010</v>
      </c>
      <c r="I560" s="120">
        <f t="shared" si="16"/>
        <v>434586</v>
      </c>
      <c r="J560" s="120">
        <f t="shared" si="17"/>
        <v>199750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245356</v>
      </c>
      <c r="F561" s="177">
        <f>work!I561+work!J561</f>
        <v>419856</v>
      </c>
      <c r="G561" s="121"/>
      <c r="H561" s="178" t="str">
        <f>work!L561</f>
        <v>20171010</v>
      </c>
      <c r="I561" s="120">
        <f t="shared" si="16"/>
        <v>245356</v>
      </c>
      <c r="J561" s="120">
        <f t="shared" si="17"/>
        <v>419856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1097539</v>
      </c>
      <c r="F562" s="177">
        <f>work!I562+work!J562</f>
        <v>4100762</v>
      </c>
      <c r="G562" s="121"/>
      <c r="H562" s="178" t="str">
        <f>work!L562</f>
        <v>20171010</v>
      </c>
      <c r="I562" s="120">
        <f t="shared" si="16"/>
        <v>1097539</v>
      </c>
      <c r="J562" s="120">
        <f t="shared" si="17"/>
        <v>4100762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3137648</v>
      </c>
      <c r="F563" s="177">
        <f>work!I563+work!J563</f>
        <v>71674</v>
      </c>
      <c r="G563" s="121"/>
      <c r="H563" s="178" t="str">
        <f>work!L563</f>
        <v>20171010</v>
      </c>
      <c r="I563" s="120">
        <f t="shared" si="16"/>
        <v>3137648</v>
      </c>
      <c r="J563" s="120">
        <f t="shared" si="17"/>
        <v>71674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51072236</v>
      </c>
      <c r="F564" s="177">
        <f>work!I564+work!J564</f>
        <v>199501</v>
      </c>
      <c r="G564" s="121"/>
      <c r="H564" s="178" t="str">
        <f>work!L564</f>
        <v>20171108</v>
      </c>
      <c r="I564" s="120">
        <f t="shared" si="16"/>
        <v>51072236</v>
      </c>
      <c r="J564" s="120">
        <f t="shared" si="17"/>
        <v>199501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3236610</v>
      </c>
      <c r="F565" s="177">
        <f>work!I565+work!J565</f>
        <v>11500</v>
      </c>
      <c r="G565" s="121"/>
      <c r="H565" s="178" t="str">
        <f>work!L565</f>
        <v>20171010</v>
      </c>
      <c r="I565" s="120">
        <f t="shared" si="16"/>
        <v>3236610</v>
      </c>
      <c r="J565" s="120">
        <f t="shared" si="17"/>
        <v>11500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454100</v>
      </c>
      <c r="F566" s="177">
        <f>work!I566+work!J566</f>
        <v>4729425</v>
      </c>
      <c r="G566" s="121"/>
      <c r="H566" s="178" t="str">
        <f>work!L566</f>
        <v>20171010</v>
      </c>
      <c r="I566" s="120">
        <f t="shared" si="16"/>
        <v>454100</v>
      </c>
      <c r="J566" s="120">
        <f t="shared" si="17"/>
        <v>4729425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604556</v>
      </c>
      <c r="F567" s="177">
        <f>work!I567+work!J567</f>
        <v>78121</v>
      </c>
      <c r="G567" s="121"/>
      <c r="H567" s="178" t="str">
        <f>work!L567</f>
        <v>20171010</v>
      </c>
      <c r="I567" s="120">
        <f t="shared" si="16"/>
        <v>604556</v>
      </c>
      <c r="J567" s="120">
        <f t="shared" si="17"/>
        <v>78121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581997</v>
      </c>
      <c r="F568" s="177">
        <f>work!I568+work!J568</f>
        <v>52320</v>
      </c>
      <c r="G568" s="121"/>
      <c r="H568" s="178" t="str">
        <f>work!L568</f>
        <v>20171010</v>
      </c>
      <c r="I568" s="120">
        <f t="shared" si="16"/>
        <v>581997</v>
      </c>
      <c r="J568" s="120">
        <f t="shared" si="17"/>
        <v>52320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2175524</v>
      </c>
      <c r="F569" s="177">
        <f>work!I569+work!J569</f>
        <v>11159115</v>
      </c>
      <c r="G569" s="121"/>
      <c r="H569" s="178" t="str">
        <f>work!L569</f>
        <v>20171010</v>
      </c>
      <c r="I569" s="120">
        <f t="shared" si="16"/>
        <v>2175524</v>
      </c>
      <c r="J569" s="120">
        <f t="shared" si="17"/>
        <v>11159115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735895</v>
      </c>
      <c r="F570" s="177">
        <f>work!I570+work!J570</f>
        <v>3363298</v>
      </c>
      <c r="G570" s="121"/>
      <c r="H570" s="178" t="str">
        <f>work!L570</f>
        <v>20171010</v>
      </c>
      <c r="I570" s="120">
        <f t="shared" si="16"/>
        <v>735895</v>
      </c>
      <c r="J570" s="120">
        <f t="shared" si="17"/>
        <v>3363298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3657065</v>
      </c>
      <c r="F571" s="177">
        <f>work!I571+work!J571</f>
        <v>8250378</v>
      </c>
      <c r="G571" s="121"/>
      <c r="H571" s="178" t="str">
        <f>work!L571</f>
        <v>20171010</v>
      </c>
      <c r="I571" s="120">
        <f t="shared" si="16"/>
        <v>3657065</v>
      </c>
      <c r="J571" s="120">
        <f t="shared" si="17"/>
        <v>8250378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1299738</v>
      </c>
      <c r="F572" s="177">
        <f>work!I572+work!J572</f>
        <v>830045</v>
      </c>
      <c r="G572" s="121"/>
      <c r="H572" s="178" t="str">
        <f>work!L572</f>
        <v>20171010</v>
      </c>
      <c r="I572" s="120">
        <f t="shared" si="16"/>
        <v>1299738</v>
      </c>
      <c r="J572" s="120">
        <f t="shared" si="17"/>
        <v>830045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5403774</v>
      </c>
      <c r="F573" s="177">
        <f>work!I573+work!J573</f>
        <v>506904</v>
      </c>
      <c r="G573" s="121"/>
      <c r="H573" s="178" t="str">
        <f>work!L573</f>
        <v>20171108</v>
      </c>
      <c r="I573" s="120">
        <f t="shared" si="16"/>
        <v>5403774</v>
      </c>
      <c r="J573" s="120">
        <f t="shared" si="17"/>
        <v>506904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>
        <f>work!G574+work!H574</f>
        <v>27150</v>
      </c>
      <c r="F574" s="177">
        <f>work!I574+work!J574</f>
        <v>0</v>
      </c>
      <c r="G574" s="121"/>
      <c r="H574" s="178" t="str">
        <f>work!L574</f>
        <v>20171108</v>
      </c>
      <c r="I574" s="120">
        <f t="shared" si="16"/>
        <v>27150</v>
      </c>
      <c r="J574" s="120">
        <f t="shared" si="17"/>
        <v>0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86304</v>
      </c>
      <c r="F575" s="177">
        <f>work!I575+work!J575</f>
        <v>20250</v>
      </c>
      <c r="G575" s="121"/>
      <c r="H575" s="178" t="str">
        <f>work!L575</f>
        <v>20171010</v>
      </c>
      <c r="I575" s="120">
        <f t="shared" si="16"/>
        <v>86304</v>
      </c>
      <c r="J575" s="120">
        <f t="shared" si="17"/>
        <v>20250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>
        <f>work!G576+work!H576</f>
        <v>15193</v>
      </c>
      <c r="F576" s="177">
        <f>work!I576+work!J576</f>
        <v>24488</v>
      </c>
      <c r="G576" s="121"/>
      <c r="H576" s="178" t="str">
        <f>work!L576</f>
        <v>20171108</v>
      </c>
      <c r="I576" s="120">
        <f t="shared" si="16"/>
        <v>15193</v>
      </c>
      <c r="J576" s="120">
        <f t="shared" si="17"/>
        <v>24488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47945</v>
      </c>
      <c r="F577" s="177">
        <f>work!I577+work!J577</f>
        <v>14760</v>
      </c>
      <c r="G577" s="121"/>
      <c r="H577" s="178" t="str">
        <f>work!L577</f>
        <v>20171010</v>
      </c>
      <c r="I577" s="120">
        <f t="shared" si="16"/>
        <v>47945</v>
      </c>
      <c r="J577" s="120">
        <f t="shared" si="17"/>
        <v>14760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79910</v>
      </c>
      <c r="F578" s="177">
        <f>work!I578+work!J578</f>
        <v>169198</v>
      </c>
      <c r="G578" s="121"/>
      <c r="H578" s="178" t="str">
        <f>work!L578</f>
        <v>20171010</v>
      </c>
      <c r="I578" s="120">
        <f t="shared" si="16"/>
        <v>79910</v>
      </c>
      <c r="J578" s="120">
        <f t="shared" si="17"/>
        <v>169198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25201</v>
      </c>
      <c r="F579" s="177">
        <f>work!I579+work!J579</f>
        <v>55702</v>
      </c>
      <c r="G579" s="121"/>
      <c r="H579" s="178" t="str">
        <f>work!L579</f>
        <v>20171010</v>
      </c>
      <c r="I579" s="120">
        <f t="shared" si="16"/>
        <v>25201</v>
      </c>
      <c r="J579" s="120">
        <f t="shared" si="17"/>
        <v>55702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36998</v>
      </c>
      <c r="F580" s="177">
        <f>work!I580+work!J580</f>
        <v>57900</v>
      </c>
      <c r="G580" s="121"/>
      <c r="H580" s="178" t="str">
        <f>work!L580</f>
        <v>20171010</v>
      </c>
      <c r="I580" s="120">
        <f t="shared" si="16"/>
        <v>36998</v>
      </c>
      <c r="J580" s="120">
        <f t="shared" si="17"/>
        <v>57900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57131</v>
      </c>
      <c r="F581" s="177">
        <f>work!I581+work!J581</f>
        <v>280967</v>
      </c>
      <c r="G581" s="121"/>
      <c r="H581" s="178" t="str">
        <f>work!L581</f>
        <v>20171010</v>
      </c>
      <c r="I581" s="120">
        <f t="shared" si="16"/>
        <v>57131</v>
      </c>
      <c r="J581" s="120">
        <f t="shared" si="17"/>
        <v>280967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0</v>
      </c>
      <c r="F582" s="177">
        <f>work!I582+work!J582</f>
        <v>101271</v>
      </c>
      <c r="G582" s="121"/>
      <c r="H582" s="178" t="str">
        <f>work!L582</f>
        <v>20171010</v>
      </c>
      <c r="I582" s="120">
        <f t="shared" si="16"/>
        <v>0</v>
      </c>
      <c r="J582" s="120">
        <f t="shared" si="17"/>
        <v>101271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22000</v>
      </c>
      <c r="F583" s="177">
        <f>work!I583+work!J583</f>
        <v>107300</v>
      </c>
      <c r="G583" s="121"/>
      <c r="H583" s="178" t="str">
        <f>work!L583</f>
        <v>20171010</v>
      </c>
      <c r="I583" s="120">
        <f t="shared" si="16"/>
        <v>22000</v>
      </c>
      <c r="J583" s="120">
        <f t="shared" si="17"/>
        <v>107300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6201</v>
      </c>
      <c r="F584" s="177">
        <f>work!I584+work!J584</f>
        <v>55812</v>
      </c>
      <c r="G584" s="121"/>
      <c r="H584" s="178" t="str">
        <f>work!L584</f>
        <v>20171108</v>
      </c>
      <c r="I584" s="120">
        <f t="shared" si="16"/>
        <v>6201</v>
      </c>
      <c r="J584" s="120">
        <f t="shared" si="17"/>
        <v>55812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44319</v>
      </c>
      <c r="F585" s="177">
        <f>work!I585+work!J585</f>
        <v>12210</v>
      </c>
      <c r="G585" s="121"/>
      <c r="H585" s="178" t="str">
        <f>work!L585</f>
        <v>20171010</v>
      </c>
      <c r="I585" s="120">
        <f t="shared" si="16"/>
        <v>44319</v>
      </c>
      <c r="J585" s="120">
        <f t="shared" si="17"/>
        <v>12210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319320</v>
      </c>
      <c r="F586" s="177">
        <f>work!I586+work!J586</f>
        <v>11332</v>
      </c>
      <c r="G586" s="121"/>
      <c r="H586" s="178" t="str">
        <f>work!L586</f>
        <v>20171108</v>
      </c>
      <c r="I586" s="120">
        <f t="shared" si="16"/>
        <v>319320</v>
      </c>
      <c r="J586" s="120">
        <f t="shared" si="17"/>
        <v>11332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43785</v>
      </c>
      <c r="F587" s="177">
        <f>work!I587+work!J587</f>
        <v>59871</v>
      </c>
      <c r="G587" s="121"/>
      <c r="H587" s="178" t="str">
        <f>work!L587</f>
        <v>20171010</v>
      </c>
      <c r="I587" s="120">
        <f t="shared" si="16"/>
        <v>43785</v>
      </c>
      <c r="J587" s="120">
        <f t="shared" si="17"/>
        <v>59871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78159</v>
      </c>
      <c r="F588" s="177">
        <f>work!I588+work!J588</f>
        <v>22100</v>
      </c>
      <c r="G588" s="121"/>
      <c r="H588" s="178" t="str">
        <f>work!L588</f>
        <v>20171010</v>
      </c>
      <c r="I588" s="120">
        <f t="shared" si="16"/>
        <v>78159</v>
      </c>
      <c r="J588" s="120">
        <f t="shared" si="17"/>
        <v>22100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147320</v>
      </c>
      <c r="F589" s="177">
        <f>work!I589+work!J589</f>
        <v>364400</v>
      </c>
      <c r="G589" s="121"/>
      <c r="H589" s="178" t="str">
        <f>work!L589</f>
        <v>20171010</v>
      </c>
      <c r="I589" s="120">
        <f t="shared" si="16"/>
        <v>147320</v>
      </c>
      <c r="J589" s="120">
        <f t="shared" si="17"/>
        <v>364400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210522</v>
      </c>
      <c r="F590" s="177">
        <f>work!I590+work!J590</f>
        <v>7900</v>
      </c>
      <c r="G590" s="121"/>
      <c r="H590" s="178" t="str">
        <f>work!L590</f>
        <v>20171010</v>
      </c>
      <c r="I590" s="120">
        <f t="shared" si="16"/>
        <v>210522</v>
      </c>
      <c r="J590" s="120">
        <f t="shared" si="17"/>
        <v>7900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41600</v>
      </c>
      <c r="F591" s="177">
        <f>work!I591+work!J591</f>
        <v>29899</v>
      </c>
      <c r="G591" s="121"/>
      <c r="H591" s="178" t="str">
        <f>work!L591</f>
        <v>20171010</v>
      </c>
      <c r="I591" s="120">
        <f t="shared" si="16"/>
        <v>41600</v>
      </c>
      <c r="J591" s="120">
        <f t="shared" si="17"/>
        <v>29899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 Twp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281236</v>
      </c>
      <c r="F593" s="177">
        <f>work!I593+work!J593</f>
        <v>43903</v>
      </c>
      <c r="G593" s="121"/>
      <c r="H593" s="178" t="str">
        <f>work!L593</f>
        <v>20171010</v>
      </c>
      <c r="I593" s="120">
        <f t="shared" si="16"/>
        <v>281236</v>
      </c>
      <c r="J593" s="120">
        <f t="shared" si="17"/>
        <v>43903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61251</v>
      </c>
      <c r="F594" s="177">
        <f>work!I594+work!J594</f>
        <v>118551</v>
      </c>
      <c r="G594" s="121"/>
      <c r="H594" s="178" t="str">
        <f>work!L594</f>
        <v>20171010</v>
      </c>
      <c r="I594" s="120">
        <f t="shared" si="16"/>
        <v>61251</v>
      </c>
      <c r="J594" s="120">
        <f t="shared" si="17"/>
        <v>118551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361975</v>
      </c>
      <c r="F595" s="177">
        <f>work!I595+work!J595</f>
        <v>89957</v>
      </c>
      <c r="G595" s="121"/>
      <c r="H595" s="178" t="str">
        <f>work!L595</f>
        <v>20171108</v>
      </c>
      <c r="I595" s="120">
        <f t="shared" si="16"/>
        <v>361975</v>
      </c>
      <c r="J595" s="120">
        <f t="shared" si="17"/>
        <v>89957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167401</v>
      </c>
      <c r="F596" s="177">
        <f>work!I596+work!J596</f>
        <v>36322</v>
      </c>
      <c r="G596" s="121"/>
      <c r="H596" s="178" t="str">
        <f>work!L596</f>
        <v>20171108</v>
      </c>
      <c r="I596" s="120">
        <f t="shared" si="16"/>
        <v>167401</v>
      </c>
      <c r="J596" s="120">
        <f t="shared" si="17"/>
        <v>36322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126695</v>
      </c>
      <c r="F597" s="177">
        <f>work!I597+work!J597</f>
        <v>222940</v>
      </c>
      <c r="G597" s="121"/>
      <c r="H597" s="178" t="str">
        <f>work!L597</f>
        <v>20171010</v>
      </c>
      <c r="I597" s="120">
        <f t="shared" si="16"/>
        <v>126695</v>
      </c>
      <c r="J597" s="120">
        <f t="shared" si="17"/>
        <v>222940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5868302</v>
      </c>
      <c r="G598" s="121"/>
      <c r="H598" s="178" t="str">
        <f>work!L598</f>
        <v>20171010</v>
      </c>
      <c r="I598" s="120">
        <f t="shared" si="16"/>
        <v>0</v>
      </c>
      <c r="J598" s="120">
        <f t="shared" si="17"/>
        <v>5868302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January-September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January-September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11/8/17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11/8/17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676170104</v>
      </c>
      <c r="D8" s="44">
        <f>SUM(top_20_ytd!D7+top_20_ytd!E7)</f>
        <v>577153995</v>
      </c>
      <c r="E8" s="44">
        <f>SUM(top_20_ytd!F7+top_20_ytd!G7)</f>
        <v>99016109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676170104</v>
      </c>
      <c r="P8" s="165">
        <f t="shared" si="3"/>
        <v>577153995</v>
      </c>
      <c r="Q8" s="212">
        <f t="shared" si="4"/>
        <v>99016109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350756707</v>
      </c>
      <c r="D9" s="46">
        <f>SUM(top_20_ytd!D8+top_20_ytd!E8)</f>
        <v>198240443</v>
      </c>
      <c r="E9" s="46">
        <f>SUM(top_20_ytd!F8+top_20_ytd!G8)</f>
        <v>152516264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350756707</v>
      </c>
      <c r="P9" s="120">
        <f t="shared" si="3"/>
        <v>198240443</v>
      </c>
      <c r="Q9" s="185">
        <f t="shared" si="4"/>
        <v>152516264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292404653</v>
      </c>
      <c r="D10" s="46">
        <f>SUM(top_20_ytd!D9+top_20_ytd!E9)</f>
        <v>256058914</v>
      </c>
      <c r="E10" s="46">
        <f>SUM(top_20_ytd!F9+top_20_ytd!G9)</f>
        <v>36345739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292404653</v>
      </c>
      <c r="P10" s="120">
        <f t="shared" si="3"/>
        <v>256058914</v>
      </c>
      <c r="Q10" s="185">
        <f t="shared" si="4"/>
        <v>36345739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183285326</v>
      </c>
      <c r="D11" s="46">
        <f>SUM(top_20_ytd!D10+top_20_ytd!E10)</f>
        <v>57158248</v>
      </c>
      <c r="E11" s="46">
        <f>SUM(top_20_ytd!F10+top_20_ytd!G10)</f>
        <v>126127078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183285326</v>
      </c>
      <c r="P11" s="120">
        <f t="shared" si="3"/>
        <v>57158248</v>
      </c>
      <c r="Q11" s="185">
        <f t="shared" si="4"/>
        <v>126127078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172629850</v>
      </c>
      <c r="D12" s="46">
        <f>SUM(top_20_ytd!D11+top_20_ytd!E11)</f>
        <v>22253943</v>
      </c>
      <c r="E12" s="46">
        <f>SUM(top_20_ytd!F11+top_20_ytd!G11)</f>
        <v>150375907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172629850</v>
      </c>
      <c r="P12" s="120">
        <f t="shared" si="3"/>
        <v>22253943</v>
      </c>
      <c r="Q12" s="185">
        <f t="shared" si="4"/>
        <v>150375907</v>
      </c>
      <c r="R12" s="210"/>
    </row>
    <row r="13" spans="1:18" ht="15">
      <c r="A13" s="18" t="str">
        <f>top_20_ytd!A12</f>
        <v>Edison Township</v>
      </c>
      <c r="B13" s="18" t="str">
        <f>top_20_ytd!B12</f>
        <v>Middlesex</v>
      </c>
      <c r="C13" s="46">
        <f t="shared" si="5"/>
        <v>164515523</v>
      </c>
      <c r="D13" s="46">
        <f>SUM(top_20_ytd!D12+top_20_ytd!E12)</f>
        <v>41734415</v>
      </c>
      <c r="E13" s="46">
        <f>SUM(top_20_ytd!F12+top_20_ytd!G12)</f>
        <v>122781108</v>
      </c>
      <c r="F13" s="76"/>
      <c r="G13" s="46"/>
      <c r="K13" s="137"/>
      <c r="L13" s="118">
        <v>6</v>
      </c>
      <c r="M13" s="119" t="str">
        <f t="shared" si="0"/>
        <v>Edison Township</v>
      </c>
      <c r="N13" s="119" t="str">
        <f t="shared" si="1"/>
        <v>Middlesex</v>
      </c>
      <c r="O13" s="120">
        <f t="shared" si="2"/>
        <v>164515523</v>
      </c>
      <c r="P13" s="120">
        <f t="shared" si="3"/>
        <v>41734415</v>
      </c>
      <c r="Q13" s="185">
        <f t="shared" si="4"/>
        <v>122781108</v>
      </c>
      <c r="R13" s="210"/>
    </row>
    <row r="14" spans="1:18" ht="15">
      <c r="A14" s="18" t="str">
        <f>top_20_ytd!A13</f>
        <v>Piscataway Township</v>
      </c>
      <c r="B14" s="18" t="str">
        <f>top_20_ytd!B13</f>
        <v>Middlesex</v>
      </c>
      <c r="C14" s="46">
        <f t="shared" si="5"/>
        <v>151830362</v>
      </c>
      <c r="D14" s="46">
        <f>SUM(top_20_ytd!D13+top_20_ytd!E13)</f>
        <v>71862844</v>
      </c>
      <c r="E14" s="46">
        <f>SUM(top_20_ytd!F13+top_20_ytd!G13)</f>
        <v>79967518</v>
      </c>
      <c r="F14" s="76"/>
      <c r="G14" s="46"/>
      <c r="K14" s="137"/>
      <c r="L14" s="118">
        <v>7</v>
      </c>
      <c r="M14" s="119" t="str">
        <f t="shared" si="0"/>
        <v>Piscataway Township</v>
      </c>
      <c r="N14" s="119" t="str">
        <f t="shared" si="1"/>
        <v>Middlesex</v>
      </c>
      <c r="O14" s="120">
        <f t="shared" si="2"/>
        <v>151830362</v>
      </c>
      <c r="P14" s="120">
        <f t="shared" si="3"/>
        <v>71862844</v>
      </c>
      <c r="Q14" s="185">
        <f t="shared" si="4"/>
        <v>79967518</v>
      </c>
      <c r="R14" s="210"/>
    </row>
    <row r="15" spans="1:18" ht="15">
      <c r="A15" s="18" t="str">
        <f>top_20_ytd!A14</f>
        <v>Atlantic City</v>
      </c>
      <c r="B15" s="18" t="str">
        <f>top_20_ytd!B14</f>
        <v>Atlantic</v>
      </c>
      <c r="C15" s="46">
        <f t="shared" si="5"/>
        <v>150115933</v>
      </c>
      <c r="D15" s="46">
        <f>SUM(top_20_ytd!D14+top_20_ytd!E14)</f>
        <v>109143956</v>
      </c>
      <c r="E15" s="46">
        <f>SUM(top_20_ytd!F14+top_20_ytd!G14)</f>
        <v>40971977</v>
      </c>
      <c r="F15" s="76"/>
      <c r="G15" s="46"/>
      <c r="K15" s="137"/>
      <c r="L15" s="118">
        <v>8</v>
      </c>
      <c r="M15" s="119" t="str">
        <f t="shared" si="0"/>
        <v>Atlantic City</v>
      </c>
      <c r="N15" s="119" t="str">
        <f t="shared" si="1"/>
        <v>Atlantic</v>
      </c>
      <c r="O15" s="120">
        <f t="shared" si="2"/>
        <v>150115933</v>
      </c>
      <c r="P15" s="120">
        <f t="shared" si="3"/>
        <v>109143956</v>
      </c>
      <c r="Q15" s="185">
        <f t="shared" si="4"/>
        <v>40971977</v>
      </c>
      <c r="R15" s="210"/>
    </row>
    <row r="16" spans="1:18" ht="15">
      <c r="A16" s="18" t="str">
        <f>top_20_ytd!A15</f>
        <v>Lakewood Township</v>
      </c>
      <c r="B16" s="18" t="str">
        <f>top_20_ytd!B15</f>
        <v>Ocean</v>
      </c>
      <c r="C16" s="46">
        <f t="shared" si="5"/>
        <v>145548032</v>
      </c>
      <c r="D16" s="46">
        <f>SUM(top_20_ytd!D15+top_20_ytd!E15)</f>
        <v>109813434</v>
      </c>
      <c r="E16" s="46">
        <f>SUM(top_20_ytd!F15+top_20_ytd!G15)</f>
        <v>35734598</v>
      </c>
      <c r="G16" s="46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145548032</v>
      </c>
      <c r="P16" s="120">
        <f t="shared" si="3"/>
        <v>109813434</v>
      </c>
      <c r="Q16" s="185">
        <f t="shared" si="4"/>
        <v>35734598</v>
      </c>
      <c r="R16" s="210"/>
    </row>
    <row r="17" spans="1:18" ht="15">
      <c r="A17" s="18" t="str">
        <f>top_20_ytd!A16</f>
        <v>Englewood Cliffs Borough</v>
      </c>
      <c r="B17" s="18" t="str">
        <f>top_20_ytd!B16</f>
        <v>Bergen</v>
      </c>
      <c r="C17" s="46">
        <f t="shared" si="5"/>
        <v>143725782</v>
      </c>
      <c r="D17" s="46">
        <f>SUM(top_20_ytd!D16+top_20_ytd!E16)</f>
        <v>8477662</v>
      </c>
      <c r="E17" s="46">
        <f>SUM(top_20_ytd!F16+top_20_ytd!G16)</f>
        <v>135248120</v>
      </c>
      <c r="G17" s="46"/>
      <c r="K17" s="137"/>
      <c r="L17" s="118">
        <v>10</v>
      </c>
      <c r="M17" s="119" t="str">
        <f t="shared" si="0"/>
        <v>Englewood Cliffs Borough</v>
      </c>
      <c r="N17" s="119" t="str">
        <f t="shared" si="1"/>
        <v>Bergen</v>
      </c>
      <c r="O17" s="120">
        <f t="shared" si="2"/>
        <v>143725782</v>
      </c>
      <c r="P17" s="120">
        <f t="shared" si="3"/>
        <v>8477662</v>
      </c>
      <c r="Q17" s="185">
        <f t="shared" si="4"/>
        <v>135248120</v>
      </c>
      <c r="R17" s="210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141368044</v>
      </c>
      <c r="D18" s="46">
        <f>SUM(top_20_ytd!D17+top_20_ytd!E17)</f>
        <v>102004768</v>
      </c>
      <c r="E18" s="46">
        <f>SUM(top_20_ytd!F17+top_20_ytd!G17)</f>
        <v>39363276</v>
      </c>
      <c r="G18" s="46"/>
      <c r="K18" s="137"/>
      <c r="L18" s="118">
        <v>11</v>
      </c>
      <c r="M18" s="119" t="str">
        <f t="shared" si="0"/>
        <v>Bayonne City</v>
      </c>
      <c r="N18" s="119" t="str">
        <f t="shared" si="1"/>
        <v>Hudson</v>
      </c>
      <c r="O18" s="120">
        <f t="shared" si="2"/>
        <v>141368044</v>
      </c>
      <c r="P18" s="120">
        <f t="shared" si="3"/>
        <v>102004768</v>
      </c>
      <c r="Q18" s="185">
        <f t="shared" si="4"/>
        <v>39363276</v>
      </c>
      <c r="R18" s="210"/>
    </row>
    <row r="19" spans="1:18" ht="15">
      <c r="A19" s="18" t="str">
        <f>top_20_ytd!A18</f>
        <v>Secaucus Town</v>
      </c>
      <c r="B19" s="18" t="str">
        <f>top_20_ytd!B18</f>
        <v>Hudson</v>
      </c>
      <c r="C19" s="46">
        <f t="shared" si="5"/>
        <v>132878813</v>
      </c>
      <c r="D19" s="46">
        <f>SUM(top_20_ytd!D18+top_20_ytd!E18)</f>
        <v>18760632</v>
      </c>
      <c r="E19" s="46">
        <f>SUM(top_20_ytd!F18+top_20_ytd!G18)</f>
        <v>114118181</v>
      </c>
      <c r="G19" s="46"/>
      <c r="K19" s="137"/>
      <c r="L19" s="118">
        <v>12</v>
      </c>
      <c r="M19" s="119" t="str">
        <f t="shared" si="0"/>
        <v>Secaucus Town</v>
      </c>
      <c r="N19" s="119" t="str">
        <f t="shared" si="1"/>
        <v>Hudson</v>
      </c>
      <c r="O19" s="120">
        <f t="shared" si="2"/>
        <v>132878813</v>
      </c>
      <c r="P19" s="120">
        <f t="shared" si="3"/>
        <v>18760632</v>
      </c>
      <c r="Q19" s="185">
        <f t="shared" si="4"/>
        <v>114118181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131167586</v>
      </c>
      <c r="D20" s="46">
        <f>SUM(top_20_ytd!D19+top_20_ytd!E19)</f>
        <v>17432096</v>
      </c>
      <c r="E20" s="46">
        <f>SUM(top_20_ytd!F19+top_20_ytd!G19)</f>
        <v>113735490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131167586</v>
      </c>
      <c r="P20" s="120">
        <f t="shared" si="3"/>
        <v>17432096</v>
      </c>
      <c r="Q20" s="185">
        <f t="shared" si="4"/>
        <v>113735490</v>
      </c>
      <c r="R20" s="210"/>
    </row>
    <row r="21" spans="1:18" ht="15">
      <c r="A21" s="18" t="str">
        <f>top_20_ytd!A20</f>
        <v>Hackensack City</v>
      </c>
      <c r="B21" s="18" t="str">
        <f>top_20_ytd!B20</f>
        <v>Bergen</v>
      </c>
      <c r="C21" s="46">
        <f t="shared" si="5"/>
        <v>113645742</v>
      </c>
      <c r="D21" s="46">
        <f>SUM(top_20_ytd!D20+top_20_ytd!E20)</f>
        <v>63237076</v>
      </c>
      <c r="E21" s="46">
        <f>SUM(top_20_ytd!F20+top_20_ytd!G20)</f>
        <v>50408666</v>
      </c>
      <c r="G21" s="46"/>
      <c r="K21" s="137"/>
      <c r="L21" s="118">
        <v>14</v>
      </c>
      <c r="M21" s="119" t="str">
        <f t="shared" si="0"/>
        <v>Hackensack City</v>
      </c>
      <c r="N21" s="119" t="str">
        <f t="shared" si="1"/>
        <v>Bergen</v>
      </c>
      <c r="O21" s="120">
        <f t="shared" si="2"/>
        <v>113645742</v>
      </c>
      <c r="P21" s="120">
        <f t="shared" si="3"/>
        <v>63237076</v>
      </c>
      <c r="Q21" s="185">
        <f t="shared" si="4"/>
        <v>50408666</v>
      </c>
      <c r="R21" s="210"/>
    </row>
    <row r="22" spans="1:18" ht="15">
      <c r="A22" s="18" t="str">
        <f>top_20_ytd!A21</f>
        <v>Weehawken Township</v>
      </c>
      <c r="B22" s="18" t="str">
        <f>top_20_ytd!B21</f>
        <v>Hudson</v>
      </c>
      <c r="C22" s="46">
        <f t="shared" si="5"/>
        <v>109344201</v>
      </c>
      <c r="D22" s="46">
        <f>SUM(top_20_ytd!D21+top_20_ytd!E21)</f>
        <v>94443146</v>
      </c>
      <c r="E22" s="46">
        <f>SUM(top_20_ytd!F21+top_20_ytd!G21)</f>
        <v>14901055</v>
      </c>
      <c r="G22" s="46"/>
      <c r="K22" s="137"/>
      <c r="L22" s="118">
        <v>15</v>
      </c>
      <c r="M22" s="119" t="str">
        <f t="shared" si="0"/>
        <v>Weehawken Township</v>
      </c>
      <c r="N22" s="119" t="str">
        <f t="shared" si="1"/>
        <v>Hudson</v>
      </c>
      <c r="O22" s="120">
        <f t="shared" si="2"/>
        <v>109344201</v>
      </c>
      <c r="P22" s="120">
        <f t="shared" si="3"/>
        <v>94443146</v>
      </c>
      <c r="Q22" s="185">
        <f t="shared" si="4"/>
        <v>14901055</v>
      </c>
      <c r="R22" s="210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105427926</v>
      </c>
      <c r="D23" s="46">
        <f>SUM(top_20_ytd!D22+top_20_ytd!E22)</f>
        <v>74518246</v>
      </c>
      <c r="E23" s="46">
        <f>SUM(top_20_ytd!F22+top_20_ytd!G22)</f>
        <v>30909680</v>
      </c>
      <c r="G23" s="46"/>
      <c r="K23" s="137"/>
      <c r="L23" s="118">
        <v>16</v>
      </c>
      <c r="M23" s="119" t="str">
        <f t="shared" si="0"/>
        <v>Toms River Township</v>
      </c>
      <c r="N23" s="119" t="str">
        <f t="shared" si="1"/>
        <v>Ocean</v>
      </c>
      <c r="O23" s="120">
        <f t="shared" si="2"/>
        <v>105427926</v>
      </c>
      <c r="P23" s="120">
        <f t="shared" si="3"/>
        <v>74518246</v>
      </c>
      <c r="Q23" s="185">
        <f t="shared" si="4"/>
        <v>30909680</v>
      </c>
      <c r="R23" s="210"/>
    </row>
    <row r="24" spans="1:18" ht="15">
      <c r="A24" s="18" t="str">
        <f>top_20_ytd!A23</f>
        <v>Parsippany-Troy Hills Twp</v>
      </c>
      <c r="B24" s="18" t="str">
        <f>top_20_ytd!B23</f>
        <v>Morris</v>
      </c>
      <c r="C24" s="46">
        <f t="shared" si="5"/>
        <v>103003078</v>
      </c>
      <c r="D24" s="46">
        <f>SUM(top_20_ytd!D23+top_20_ytd!E23)</f>
        <v>69100063</v>
      </c>
      <c r="E24" s="46">
        <f>SUM(top_20_ytd!F23+top_20_ytd!G23)</f>
        <v>33903015</v>
      </c>
      <c r="G24" s="46"/>
      <c r="K24" s="137"/>
      <c r="L24" s="118">
        <v>17</v>
      </c>
      <c r="M24" s="119" t="str">
        <f t="shared" si="0"/>
        <v>Parsippany-Troy Hills Twp</v>
      </c>
      <c r="N24" s="119" t="str">
        <f t="shared" si="1"/>
        <v>Morris</v>
      </c>
      <c r="O24" s="120">
        <f t="shared" si="2"/>
        <v>103003078</v>
      </c>
      <c r="P24" s="120">
        <f t="shared" si="3"/>
        <v>69100063</v>
      </c>
      <c r="Q24" s="185">
        <f t="shared" si="4"/>
        <v>33903015</v>
      </c>
      <c r="R24" s="210"/>
    </row>
    <row r="25" spans="1:18" ht="15">
      <c r="A25" s="18" t="str">
        <f>top_20_ytd!A24</f>
        <v>Wayne Township</v>
      </c>
      <c r="B25" s="18" t="str">
        <f>top_20_ytd!B24</f>
        <v>Passaic</v>
      </c>
      <c r="C25" s="46">
        <f t="shared" si="5"/>
        <v>100192221</v>
      </c>
      <c r="D25" s="46">
        <f>SUM(top_20_ytd!D24+top_20_ytd!E24)</f>
        <v>18410868</v>
      </c>
      <c r="E25" s="46">
        <f>SUM(top_20_ytd!F24+top_20_ytd!G24)</f>
        <v>81781353</v>
      </c>
      <c r="G25" s="46"/>
      <c r="K25" s="137"/>
      <c r="L25" s="118">
        <v>18</v>
      </c>
      <c r="M25" s="119" t="str">
        <f t="shared" si="0"/>
        <v>Wayne Township</v>
      </c>
      <c r="N25" s="119" t="str">
        <f t="shared" si="1"/>
        <v>Passaic</v>
      </c>
      <c r="O25" s="120">
        <f t="shared" si="2"/>
        <v>100192221</v>
      </c>
      <c r="P25" s="120">
        <f t="shared" si="3"/>
        <v>18410868</v>
      </c>
      <c r="Q25" s="185">
        <f t="shared" si="4"/>
        <v>81781353</v>
      </c>
      <c r="R25" s="210"/>
    </row>
    <row r="26" spans="1:18" ht="15">
      <c r="A26" s="18" t="str">
        <f>top_20_ytd!A25</f>
        <v>Camden City</v>
      </c>
      <c r="B26" s="18" t="str">
        <f>top_20_ytd!B25</f>
        <v>Camden</v>
      </c>
      <c r="C26" s="46">
        <f t="shared" si="5"/>
        <v>98800804</v>
      </c>
      <c r="D26" s="46">
        <f>SUM(top_20_ytd!D25+top_20_ytd!E25)</f>
        <v>13835856</v>
      </c>
      <c r="E26" s="46">
        <f>SUM(top_20_ytd!F25+top_20_ytd!G25)</f>
        <v>84964948</v>
      </c>
      <c r="G26" s="46"/>
      <c r="K26" s="137"/>
      <c r="L26" s="118">
        <v>19</v>
      </c>
      <c r="M26" s="119" t="str">
        <f t="shared" si="0"/>
        <v>Camden City</v>
      </c>
      <c r="N26" s="119" t="str">
        <f t="shared" si="1"/>
        <v>Camden</v>
      </c>
      <c r="O26" s="120">
        <f t="shared" si="2"/>
        <v>98800804</v>
      </c>
      <c r="P26" s="120">
        <f t="shared" si="3"/>
        <v>13835856</v>
      </c>
      <c r="Q26" s="185">
        <f t="shared" si="4"/>
        <v>84964948</v>
      </c>
      <c r="R26" s="210"/>
    </row>
    <row r="27" spans="1:18" ht="15">
      <c r="A27" s="18" t="str">
        <f>top_20_ytd!A26</f>
        <v>Harrison Township</v>
      </c>
      <c r="B27" s="18" t="str">
        <f>top_20_ytd!B26</f>
        <v>Gloucester</v>
      </c>
      <c r="C27" s="46">
        <f t="shared" si="5"/>
        <v>94955216</v>
      </c>
      <c r="D27" s="46">
        <f>SUM(top_20_ytd!D26+top_20_ytd!E26)</f>
        <v>9864326</v>
      </c>
      <c r="E27" s="46">
        <f>SUM(top_20_ytd!F26+top_20_ytd!G26)</f>
        <v>85090890</v>
      </c>
      <c r="G27" s="46"/>
      <c r="K27" s="137"/>
      <c r="L27" s="118">
        <v>20</v>
      </c>
      <c r="M27" s="119" t="str">
        <f t="shared" si="0"/>
        <v>Harrison Township</v>
      </c>
      <c r="N27" s="119" t="str">
        <f t="shared" si="1"/>
        <v>Gloucester</v>
      </c>
      <c r="O27" s="120">
        <f t="shared" si="2"/>
        <v>94955216</v>
      </c>
      <c r="P27" s="120">
        <f t="shared" si="3"/>
        <v>9864326</v>
      </c>
      <c r="Q27" s="185">
        <f t="shared" si="4"/>
        <v>85090890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3561765903</v>
      </c>
      <c r="D29" s="49">
        <f>SUM(D8:D27)</f>
        <v>1933504931</v>
      </c>
      <c r="E29" s="49">
        <f>SUM(E8:E27)</f>
        <v>1628260972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3561765903</v>
      </c>
      <c r="P29" s="120">
        <f t="shared" si="6"/>
        <v>1933504931</v>
      </c>
      <c r="Q29" s="185">
        <f t="shared" si="6"/>
        <v>1628260972</v>
      </c>
      <c r="R29" s="210"/>
    </row>
    <row r="30" spans="1:18" ht="15">
      <c r="A30" s="18" t="s">
        <v>6</v>
      </c>
      <c r="C30" s="52">
        <f>D30+E30</f>
        <v>12424988723</v>
      </c>
      <c r="D30" s="27">
        <f>SUM(top_20_ytd!D28:E28)</f>
        <v>6561007787</v>
      </c>
      <c r="E30" s="27">
        <f>SUM(top_20_ytd!F28:G28)</f>
        <v>5863980936</v>
      </c>
      <c r="K30" s="137"/>
      <c r="L30" s="121"/>
      <c r="M30" s="119" t="str">
        <f>A30</f>
        <v>New Jersey</v>
      </c>
      <c r="N30" s="119"/>
      <c r="O30" s="122">
        <f t="shared" si="6"/>
        <v>12424988723</v>
      </c>
      <c r="P30" s="122">
        <f t="shared" si="6"/>
        <v>6561007787</v>
      </c>
      <c r="Q30" s="214">
        <f t="shared" si="6"/>
        <v>5863980936</v>
      </c>
      <c r="R30" s="210"/>
    </row>
    <row r="31" spans="1:18" ht="15">
      <c r="A31" s="18" t="s">
        <v>12</v>
      </c>
      <c r="C31" s="42">
        <f>C29/C30</f>
        <v>0.2866614998536607</v>
      </c>
      <c r="D31" s="42">
        <f>D29/D30</f>
        <v>0.2946963322968542</v>
      </c>
      <c r="E31" s="42">
        <f>E29/E30</f>
        <v>0.2776716005340028</v>
      </c>
      <c r="K31" s="137"/>
      <c r="L31" s="121"/>
      <c r="M31" s="119" t="str">
        <f>A31</f>
        <v>Top as a % of New Jersey</v>
      </c>
      <c r="N31" s="119"/>
      <c r="O31" s="123">
        <f>O29/O30</f>
        <v>0.2866614998536607</v>
      </c>
      <c r="P31" s="123">
        <f>P29/P30</f>
        <v>0.2946963322968542</v>
      </c>
      <c r="Q31" s="215">
        <f>Q29/Q30</f>
        <v>0.2776716005340028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165841262</v>
      </c>
      <c r="D35" s="46">
        <f>SUM(top_20_ytd!D32+top_20_ytd!E32)</f>
        <v>0</v>
      </c>
      <c r="E35" s="46">
        <f>SUM(top_20_ytd!F32+top_20_ytd!G32)</f>
        <v>165841262</v>
      </c>
      <c r="K35" s="137"/>
      <c r="L35" s="51"/>
      <c r="M35" s="17" t="str">
        <f>A35</f>
        <v>State Buildings</v>
      </c>
      <c r="N35" s="51"/>
      <c r="O35" s="39">
        <f>P35+Q35</f>
        <v>165841262</v>
      </c>
      <c r="P35" s="39">
        <f>D35</f>
        <v>0</v>
      </c>
      <c r="Q35" s="39">
        <f>E35</f>
        <v>165841262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September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September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11/8/17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11/8/17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58150534</v>
      </c>
      <c r="D8" s="44">
        <f>SUM(top_20!D7+top_20!E7)</f>
        <v>48520922</v>
      </c>
      <c r="E8" s="44">
        <f>SUM(top_20!F7+top_20!G7)</f>
        <v>9629612</v>
      </c>
      <c r="F8" s="26"/>
      <c r="H8" s="5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58150534</v>
      </c>
      <c r="P8" s="165">
        <f t="shared" si="3"/>
        <v>48520922</v>
      </c>
      <c r="Q8" s="165">
        <f t="shared" si="4"/>
        <v>9629612</v>
      </c>
      <c r="R8" s="210"/>
    </row>
    <row r="9" spans="1:18" ht="15">
      <c r="A9" s="18" t="str">
        <f>top_20!A8</f>
        <v>New Providence Borough</v>
      </c>
      <c r="B9" s="18" t="str">
        <f>top_20!B8</f>
        <v>Union</v>
      </c>
      <c r="C9" s="49">
        <f aca="true" t="shared" si="5" ref="C9:C26">D9+E9</f>
        <v>51271737</v>
      </c>
      <c r="D9" s="46">
        <f>SUM(top_20!D8+top_20!E8)</f>
        <v>51072236</v>
      </c>
      <c r="E9" s="46">
        <f>SUM(top_20!F8+top_20!G8)</f>
        <v>199501</v>
      </c>
      <c r="F9" s="26"/>
      <c r="G9" s="5"/>
      <c r="H9" s="5"/>
      <c r="K9" s="137"/>
      <c r="L9" s="118">
        <v>2</v>
      </c>
      <c r="M9" s="119" t="str">
        <f t="shared" si="0"/>
        <v>New Providence Borough</v>
      </c>
      <c r="N9" s="119" t="str">
        <f t="shared" si="1"/>
        <v>Union</v>
      </c>
      <c r="O9" s="120">
        <f t="shared" si="2"/>
        <v>51271737</v>
      </c>
      <c r="P9" s="120">
        <f t="shared" si="3"/>
        <v>51072236</v>
      </c>
      <c r="Q9" s="120">
        <f t="shared" si="4"/>
        <v>199501</v>
      </c>
      <c r="R9" s="210"/>
    </row>
    <row r="10" spans="1:18" ht="15">
      <c r="A10" s="18" t="str">
        <f>top_20!A9</f>
        <v>Hackensack City</v>
      </c>
      <c r="B10" s="18" t="str">
        <f>top_20!B9</f>
        <v>Bergen</v>
      </c>
      <c r="C10" s="49">
        <f t="shared" si="5"/>
        <v>51205918</v>
      </c>
      <c r="D10" s="46">
        <f>SUM(top_20!D9+top_20!E9)</f>
        <v>48855013</v>
      </c>
      <c r="E10" s="46">
        <f>SUM(top_20!F9+top_20!G9)</f>
        <v>2350905</v>
      </c>
      <c r="F10" s="26"/>
      <c r="G10" s="5"/>
      <c r="H10" s="5"/>
      <c r="K10" s="137"/>
      <c r="L10" s="118">
        <v>3</v>
      </c>
      <c r="M10" s="119" t="str">
        <f t="shared" si="0"/>
        <v>Hackensack City</v>
      </c>
      <c r="N10" s="119" t="str">
        <f t="shared" si="1"/>
        <v>Bergen</v>
      </c>
      <c r="O10" s="120">
        <f t="shared" si="2"/>
        <v>51205918</v>
      </c>
      <c r="P10" s="120">
        <f t="shared" si="3"/>
        <v>48855013</v>
      </c>
      <c r="Q10" s="120">
        <f t="shared" si="4"/>
        <v>2350905</v>
      </c>
      <c r="R10" s="210"/>
    </row>
    <row r="11" spans="1:18" ht="15">
      <c r="A11" s="18" t="str">
        <f>top_20!A10</f>
        <v>Piscataway Township</v>
      </c>
      <c r="B11" s="18" t="str">
        <f>top_20!B10</f>
        <v>Middlesex</v>
      </c>
      <c r="C11" s="49">
        <f t="shared" si="5"/>
        <v>31040878</v>
      </c>
      <c r="D11" s="46">
        <f>SUM(top_20!D10+top_20!E10)</f>
        <v>22894833</v>
      </c>
      <c r="E11" s="46">
        <f>SUM(top_20!F10+top_20!G10)</f>
        <v>8146045</v>
      </c>
      <c r="F11" s="26"/>
      <c r="G11" s="5"/>
      <c r="H11" s="5"/>
      <c r="K11" s="137"/>
      <c r="L11" s="118">
        <v>4</v>
      </c>
      <c r="M11" s="119" t="str">
        <f t="shared" si="0"/>
        <v>Piscataway Township</v>
      </c>
      <c r="N11" s="119" t="str">
        <f t="shared" si="1"/>
        <v>Middlesex</v>
      </c>
      <c r="O11" s="120">
        <f t="shared" si="2"/>
        <v>31040878</v>
      </c>
      <c r="P11" s="120">
        <f t="shared" si="3"/>
        <v>22894833</v>
      </c>
      <c r="Q11" s="120">
        <f t="shared" si="4"/>
        <v>8146045</v>
      </c>
      <c r="R11" s="210"/>
    </row>
    <row r="12" spans="1:18" ht="15">
      <c r="A12" s="18" t="str">
        <f>top_20!A11</f>
        <v>Kearny Town</v>
      </c>
      <c r="B12" s="18" t="str">
        <f>top_20!B11</f>
        <v>Hudson</v>
      </c>
      <c r="C12" s="49">
        <f t="shared" si="5"/>
        <v>29128779</v>
      </c>
      <c r="D12" s="46">
        <f>SUM(top_20!D11+top_20!E11)</f>
        <v>28924596</v>
      </c>
      <c r="E12" s="46">
        <f>SUM(top_20!F11+top_20!G11)</f>
        <v>204183</v>
      </c>
      <c r="F12" s="26"/>
      <c r="G12" s="5"/>
      <c r="H12" s="5"/>
      <c r="K12" s="137"/>
      <c r="L12" s="118">
        <v>5</v>
      </c>
      <c r="M12" s="119" t="str">
        <f t="shared" si="0"/>
        <v>Kearny Town</v>
      </c>
      <c r="N12" s="119" t="str">
        <f t="shared" si="1"/>
        <v>Hudson</v>
      </c>
      <c r="O12" s="120">
        <f t="shared" si="2"/>
        <v>29128779</v>
      </c>
      <c r="P12" s="120">
        <f t="shared" si="3"/>
        <v>28924596</v>
      </c>
      <c r="Q12" s="120">
        <f t="shared" si="4"/>
        <v>204183</v>
      </c>
      <c r="R12" s="210"/>
    </row>
    <row r="13" spans="1:18" ht="15">
      <c r="A13" s="18" t="str">
        <f>top_20!A12</f>
        <v>Verona Township</v>
      </c>
      <c r="B13" s="18" t="str">
        <f>top_20!B12</f>
        <v>Essex</v>
      </c>
      <c r="C13" s="49">
        <f t="shared" si="5"/>
        <v>28182099</v>
      </c>
      <c r="D13" s="46">
        <f>SUM(top_20!D12+top_20!E12)</f>
        <v>28152704</v>
      </c>
      <c r="E13" s="46">
        <f>SUM(top_20!F12+top_20!G12)</f>
        <v>29395</v>
      </c>
      <c r="F13" s="26"/>
      <c r="G13" s="5"/>
      <c r="H13" s="5"/>
      <c r="K13" s="137"/>
      <c r="L13" s="118">
        <v>6</v>
      </c>
      <c r="M13" s="119" t="str">
        <f t="shared" si="0"/>
        <v>Verona Township</v>
      </c>
      <c r="N13" s="119" t="str">
        <f t="shared" si="1"/>
        <v>Essex</v>
      </c>
      <c r="O13" s="120">
        <f t="shared" si="2"/>
        <v>28182099</v>
      </c>
      <c r="P13" s="120">
        <f t="shared" si="3"/>
        <v>28152704</v>
      </c>
      <c r="Q13" s="120">
        <f t="shared" si="4"/>
        <v>29395</v>
      </c>
      <c r="R13" s="210"/>
    </row>
    <row r="14" spans="1:18" ht="15">
      <c r="A14" s="18" t="str">
        <f>top_20!A13</f>
        <v>Cranbury Township</v>
      </c>
      <c r="B14" s="18" t="str">
        <f>top_20!B13</f>
        <v>Middlesex</v>
      </c>
      <c r="C14" s="49">
        <f t="shared" si="5"/>
        <v>27957391</v>
      </c>
      <c r="D14" s="46">
        <f>SUM(top_20!D13+top_20!E13)</f>
        <v>1259409</v>
      </c>
      <c r="E14" s="46">
        <f>SUM(top_20!F13+top_20!G13)</f>
        <v>26697982</v>
      </c>
      <c r="F14" s="26"/>
      <c r="G14" s="5"/>
      <c r="H14" s="5"/>
      <c r="K14" s="137"/>
      <c r="L14" s="118">
        <v>7</v>
      </c>
      <c r="M14" s="119" t="str">
        <f t="shared" si="0"/>
        <v>Cranbury Township</v>
      </c>
      <c r="N14" s="119" t="str">
        <f t="shared" si="1"/>
        <v>Middlesex</v>
      </c>
      <c r="O14" s="120">
        <f t="shared" si="2"/>
        <v>27957391</v>
      </c>
      <c r="P14" s="120">
        <f t="shared" si="3"/>
        <v>1259409</v>
      </c>
      <c r="Q14" s="120">
        <f t="shared" si="4"/>
        <v>26697982</v>
      </c>
      <c r="R14" s="210"/>
    </row>
    <row r="15" spans="1:18" ht="15">
      <c r="A15" s="18" t="str">
        <f>top_20!A14</f>
        <v>Hopewell Township</v>
      </c>
      <c r="B15" s="18" t="str">
        <f>top_20!B14</f>
        <v>Mercer</v>
      </c>
      <c r="C15" s="49">
        <f t="shared" si="5"/>
        <v>27922192</v>
      </c>
      <c r="D15" s="46">
        <f>SUM(top_20!D14+top_20!E14)</f>
        <v>1479388</v>
      </c>
      <c r="E15" s="46">
        <f>SUM(top_20!F14+top_20!G14)</f>
        <v>26442804</v>
      </c>
      <c r="F15" s="26"/>
      <c r="G15" s="5"/>
      <c r="H15" s="5"/>
      <c r="K15" s="137"/>
      <c r="L15" s="118">
        <v>8</v>
      </c>
      <c r="M15" s="119" t="str">
        <f t="shared" si="0"/>
        <v>Hopewell Township</v>
      </c>
      <c r="N15" s="119" t="str">
        <f t="shared" si="1"/>
        <v>Mercer</v>
      </c>
      <c r="O15" s="120">
        <f t="shared" si="2"/>
        <v>27922192</v>
      </c>
      <c r="P15" s="120">
        <f t="shared" si="3"/>
        <v>1479388</v>
      </c>
      <c r="Q15" s="120">
        <f t="shared" si="4"/>
        <v>26442804</v>
      </c>
      <c r="R15" s="210"/>
    </row>
    <row r="16" spans="1:18" ht="15">
      <c r="A16" s="18" t="str">
        <f>top_20!A15</f>
        <v>Wayne Township</v>
      </c>
      <c r="B16" s="18" t="str">
        <f>top_20!B15</f>
        <v>Passaic</v>
      </c>
      <c r="C16" s="49">
        <f t="shared" si="5"/>
        <v>27824157</v>
      </c>
      <c r="D16" s="46">
        <f>SUM(top_20!D15+top_20!E15)</f>
        <v>2210958</v>
      </c>
      <c r="E16" s="46">
        <f>SUM(top_20!F15+top_20!G15)</f>
        <v>25613199</v>
      </c>
      <c r="F16" s="26"/>
      <c r="G16" s="5"/>
      <c r="H16" s="5"/>
      <c r="K16" s="137"/>
      <c r="L16" s="118">
        <v>9</v>
      </c>
      <c r="M16" s="119" t="str">
        <f t="shared" si="0"/>
        <v>Wayne Township</v>
      </c>
      <c r="N16" s="119" t="str">
        <f t="shared" si="1"/>
        <v>Passaic</v>
      </c>
      <c r="O16" s="120">
        <f t="shared" si="2"/>
        <v>27824157</v>
      </c>
      <c r="P16" s="120">
        <f t="shared" si="3"/>
        <v>2210958</v>
      </c>
      <c r="Q16" s="120">
        <f t="shared" si="4"/>
        <v>25613199</v>
      </c>
      <c r="R16" s="210"/>
    </row>
    <row r="17" spans="1:18" ht="15">
      <c r="A17" s="18" t="str">
        <f>top_20!A16</f>
        <v>Boonton Town</v>
      </c>
      <c r="B17" s="18" t="str">
        <f>top_20!B16</f>
        <v>Morris</v>
      </c>
      <c r="C17" s="49">
        <f t="shared" si="5"/>
        <v>23110494</v>
      </c>
      <c r="D17" s="46">
        <f>SUM(top_20!D16+top_20!E16)</f>
        <v>23085494</v>
      </c>
      <c r="E17" s="46">
        <f>SUM(top_20!F16+top_20!G16)</f>
        <v>25000</v>
      </c>
      <c r="F17" s="26"/>
      <c r="G17" s="5"/>
      <c r="H17" s="5"/>
      <c r="K17" s="137"/>
      <c r="L17" s="118">
        <v>10</v>
      </c>
      <c r="M17" s="119" t="str">
        <f t="shared" si="0"/>
        <v>Boonton Town</v>
      </c>
      <c r="N17" s="119" t="str">
        <f t="shared" si="1"/>
        <v>Morris</v>
      </c>
      <c r="O17" s="120">
        <f t="shared" si="2"/>
        <v>23110494</v>
      </c>
      <c r="P17" s="120">
        <f t="shared" si="3"/>
        <v>23085494</v>
      </c>
      <c r="Q17" s="120">
        <f t="shared" si="4"/>
        <v>25000</v>
      </c>
      <c r="R17" s="210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19626137</v>
      </c>
      <c r="D18" s="46">
        <f>SUM(top_20!D17+top_20!E17)</f>
        <v>4395987</v>
      </c>
      <c r="E18" s="46">
        <f>SUM(top_20!F17+top_20!G17)</f>
        <v>15230150</v>
      </c>
      <c r="F18" s="26"/>
      <c r="G18" s="5"/>
      <c r="H18" s="5"/>
      <c r="K18" s="137"/>
      <c r="L18" s="118">
        <v>11</v>
      </c>
      <c r="M18" s="119" t="str">
        <f t="shared" si="0"/>
        <v>Newark City</v>
      </c>
      <c r="N18" s="119" t="str">
        <f t="shared" si="1"/>
        <v>Essex</v>
      </c>
      <c r="O18" s="120">
        <f t="shared" si="2"/>
        <v>19626137</v>
      </c>
      <c r="P18" s="120">
        <f t="shared" si="3"/>
        <v>4395987</v>
      </c>
      <c r="Q18" s="120">
        <f t="shared" si="4"/>
        <v>15230150</v>
      </c>
      <c r="R18" s="210"/>
    </row>
    <row r="19" spans="1:18" ht="15">
      <c r="A19" s="18" t="str">
        <f>top_20!A18</f>
        <v>Lakewood Township</v>
      </c>
      <c r="B19" s="18" t="str">
        <f>top_20!B18</f>
        <v>Ocean</v>
      </c>
      <c r="C19" s="49">
        <f t="shared" si="5"/>
        <v>19611108</v>
      </c>
      <c r="D19" s="46">
        <f>SUM(top_20!D18+top_20!E18)</f>
        <v>12582808</v>
      </c>
      <c r="E19" s="46">
        <f>SUM(top_20!F18+top_20!G18)</f>
        <v>7028300</v>
      </c>
      <c r="F19" s="26"/>
      <c r="G19" s="5"/>
      <c r="H19" s="5"/>
      <c r="K19" s="137"/>
      <c r="L19" s="118">
        <v>12</v>
      </c>
      <c r="M19" s="119" t="str">
        <f t="shared" si="0"/>
        <v>Lakewood Township</v>
      </c>
      <c r="N19" s="119" t="str">
        <f t="shared" si="1"/>
        <v>Ocean</v>
      </c>
      <c r="O19" s="120">
        <f t="shared" si="2"/>
        <v>19611108</v>
      </c>
      <c r="P19" s="120">
        <f t="shared" si="3"/>
        <v>12582808</v>
      </c>
      <c r="Q19" s="120">
        <f t="shared" si="4"/>
        <v>7028300</v>
      </c>
      <c r="R19" s="210"/>
    </row>
    <row r="20" spans="1:18" ht="15">
      <c r="A20" s="18" t="str">
        <f>top_20!A19</f>
        <v>Paramus Borough</v>
      </c>
      <c r="B20" s="18" t="str">
        <f>top_20!B19</f>
        <v>Bergen</v>
      </c>
      <c r="C20" s="49">
        <f t="shared" si="5"/>
        <v>17233777</v>
      </c>
      <c r="D20" s="46">
        <f>SUM(top_20!D19+top_20!E19)</f>
        <v>1404812</v>
      </c>
      <c r="E20" s="46">
        <f>SUM(top_20!F19+top_20!G19)</f>
        <v>15828965</v>
      </c>
      <c r="F20" s="26"/>
      <c r="G20" s="5"/>
      <c r="H20" s="5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17233777</v>
      </c>
      <c r="P20" s="120">
        <f t="shared" si="3"/>
        <v>1404812</v>
      </c>
      <c r="Q20" s="120">
        <f t="shared" si="4"/>
        <v>15828965</v>
      </c>
      <c r="R20" s="210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16723923</v>
      </c>
      <c r="D21" s="46">
        <f>SUM(top_20!D20+top_20!E20)</f>
        <v>4340889</v>
      </c>
      <c r="E21" s="46">
        <f>SUM(top_20!F20+top_20!G20)</f>
        <v>12383034</v>
      </c>
      <c r="F21" s="26"/>
      <c r="G21" s="5"/>
      <c r="H21" s="5"/>
      <c r="K21" s="137"/>
      <c r="L21" s="118">
        <v>14</v>
      </c>
      <c r="M21" s="119" t="str">
        <f t="shared" si="0"/>
        <v>Woodbridge Township</v>
      </c>
      <c r="N21" s="119" t="str">
        <f t="shared" si="1"/>
        <v>Middlesex</v>
      </c>
      <c r="O21" s="120">
        <f t="shared" si="2"/>
        <v>16723923</v>
      </c>
      <c r="P21" s="120">
        <f t="shared" si="3"/>
        <v>4340889</v>
      </c>
      <c r="Q21" s="120">
        <f t="shared" si="4"/>
        <v>12383034</v>
      </c>
      <c r="R21" s="210"/>
    </row>
    <row r="22" spans="1:18" ht="15">
      <c r="A22" s="18" t="str">
        <f>top_20!A21</f>
        <v>North Brunswick Township</v>
      </c>
      <c r="B22" s="18" t="str">
        <f>top_20!B21</f>
        <v>Middlesex</v>
      </c>
      <c r="C22" s="49">
        <f t="shared" si="5"/>
        <v>15155092</v>
      </c>
      <c r="D22" s="46">
        <f>SUM(top_20!D21+top_20!E21)</f>
        <v>1918358</v>
      </c>
      <c r="E22" s="46">
        <f>SUM(top_20!F21+top_20!G21)</f>
        <v>13236734</v>
      </c>
      <c r="F22" s="26"/>
      <c r="G22" s="5"/>
      <c r="H22" s="5"/>
      <c r="K22" s="137"/>
      <c r="L22" s="118">
        <v>15</v>
      </c>
      <c r="M22" s="119" t="str">
        <f t="shared" si="0"/>
        <v>North Brunswick Township</v>
      </c>
      <c r="N22" s="119" t="str">
        <f t="shared" si="1"/>
        <v>Middlesex</v>
      </c>
      <c r="O22" s="120">
        <f t="shared" si="2"/>
        <v>15155092</v>
      </c>
      <c r="P22" s="120">
        <f t="shared" si="3"/>
        <v>1918358</v>
      </c>
      <c r="Q22" s="120">
        <f t="shared" si="4"/>
        <v>13236734</v>
      </c>
      <c r="R22" s="210"/>
    </row>
    <row r="23" spans="1:18" ht="15">
      <c r="A23" s="18" t="str">
        <f>top_20!A22</f>
        <v>Camden City</v>
      </c>
      <c r="B23" s="18" t="str">
        <f>top_20!B22</f>
        <v>Camden</v>
      </c>
      <c r="C23" s="49">
        <f t="shared" si="5"/>
        <v>14244332</v>
      </c>
      <c r="D23" s="46">
        <f>SUM(top_20!D22+top_20!E22)</f>
        <v>540164</v>
      </c>
      <c r="E23" s="46">
        <f>SUM(top_20!F22+top_20!G22)</f>
        <v>13704168</v>
      </c>
      <c r="F23" s="26"/>
      <c r="G23" s="5"/>
      <c r="H23" s="5"/>
      <c r="K23" s="137"/>
      <c r="L23" s="118">
        <v>16</v>
      </c>
      <c r="M23" s="119" t="str">
        <f t="shared" si="0"/>
        <v>Camden City</v>
      </c>
      <c r="N23" s="119" t="str">
        <f t="shared" si="1"/>
        <v>Camden</v>
      </c>
      <c r="O23" s="120">
        <f t="shared" si="2"/>
        <v>14244332</v>
      </c>
      <c r="P23" s="120">
        <f t="shared" si="3"/>
        <v>540164</v>
      </c>
      <c r="Q23" s="120">
        <f t="shared" si="4"/>
        <v>13704168</v>
      </c>
      <c r="R23" s="210"/>
    </row>
    <row r="24" spans="1:18" ht="15">
      <c r="A24" s="18" t="str">
        <f>top_20!A23</f>
        <v>Evesham Township</v>
      </c>
      <c r="B24" s="18" t="str">
        <f>top_20!B23</f>
        <v>Burlington</v>
      </c>
      <c r="C24" s="49">
        <f>D24+E24</f>
        <v>14025027</v>
      </c>
      <c r="D24" s="46">
        <f>SUM(top_20!D23+top_20!E23)</f>
        <v>5027611</v>
      </c>
      <c r="E24" s="46">
        <f>SUM(top_20!F23+top_20!G23)</f>
        <v>8997416</v>
      </c>
      <c r="F24" s="26"/>
      <c r="G24" s="5"/>
      <c r="H24" s="5"/>
      <c r="K24" s="137"/>
      <c r="L24" s="118">
        <v>17</v>
      </c>
      <c r="M24" s="119" t="str">
        <f t="shared" si="0"/>
        <v>Evesham Township</v>
      </c>
      <c r="N24" s="119" t="str">
        <f t="shared" si="1"/>
        <v>Burlington</v>
      </c>
      <c r="O24" s="120">
        <f t="shared" si="2"/>
        <v>14025027</v>
      </c>
      <c r="P24" s="120">
        <f t="shared" si="3"/>
        <v>5027611</v>
      </c>
      <c r="Q24" s="120">
        <f t="shared" si="4"/>
        <v>8997416</v>
      </c>
      <c r="R24" s="210"/>
    </row>
    <row r="25" spans="1:18" ht="15">
      <c r="A25" s="18" t="str">
        <f>top_20!A24</f>
        <v>Scotch Plains Township</v>
      </c>
      <c r="B25" s="18" t="str">
        <f>top_20!B24</f>
        <v>Union</v>
      </c>
      <c r="C25" s="49">
        <f t="shared" si="5"/>
        <v>13334639</v>
      </c>
      <c r="D25" s="46">
        <f>SUM(top_20!D24+top_20!E24)</f>
        <v>2175524</v>
      </c>
      <c r="E25" s="46">
        <f>SUM(top_20!F24+top_20!G24)</f>
        <v>11159115</v>
      </c>
      <c r="F25" s="26"/>
      <c r="G25" s="5"/>
      <c r="H25" s="5"/>
      <c r="K25" s="137"/>
      <c r="L25" s="118">
        <v>18</v>
      </c>
      <c r="M25" s="119" t="str">
        <f t="shared" si="0"/>
        <v>Scotch Plains Township</v>
      </c>
      <c r="N25" s="119" t="str">
        <f t="shared" si="1"/>
        <v>Union</v>
      </c>
      <c r="O25" s="120">
        <f t="shared" si="2"/>
        <v>13334639</v>
      </c>
      <c r="P25" s="120">
        <f t="shared" si="3"/>
        <v>2175524</v>
      </c>
      <c r="Q25" s="120">
        <f t="shared" si="4"/>
        <v>11159115</v>
      </c>
      <c r="R25" s="210"/>
    </row>
    <row r="26" spans="1:18" ht="15">
      <c r="A26" s="18" t="str">
        <f>top_20!A25</f>
        <v>Avalon Borough</v>
      </c>
      <c r="B26" s="18" t="str">
        <f>top_20!B25</f>
        <v>Cape May</v>
      </c>
      <c r="C26" s="49">
        <f t="shared" si="5"/>
        <v>12387358</v>
      </c>
      <c r="D26" s="46">
        <f>SUM(top_20!D25+top_20!E25)</f>
        <v>12127992</v>
      </c>
      <c r="E26" s="46">
        <f>SUM(top_20!F25+top_20!G25)</f>
        <v>259366</v>
      </c>
      <c r="F26" s="26"/>
      <c r="G26" s="5"/>
      <c r="H26" s="5"/>
      <c r="K26" s="137"/>
      <c r="L26" s="118">
        <v>19</v>
      </c>
      <c r="M26" s="119" t="str">
        <f t="shared" si="0"/>
        <v>Avalon Borough</v>
      </c>
      <c r="N26" s="119" t="str">
        <f t="shared" si="1"/>
        <v>Cape May</v>
      </c>
      <c r="O26" s="120">
        <f t="shared" si="2"/>
        <v>12387358</v>
      </c>
      <c r="P26" s="120">
        <f t="shared" si="3"/>
        <v>12127992</v>
      </c>
      <c r="Q26" s="120">
        <f t="shared" si="4"/>
        <v>259366</v>
      </c>
      <c r="R26" s="210"/>
    </row>
    <row r="27" spans="1:18" ht="15">
      <c r="A27" s="18" t="str">
        <f>top_20!A26</f>
        <v>Carneys Point Township</v>
      </c>
      <c r="B27" s="18" t="str">
        <f>top_20!B26</f>
        <v>Salem</v>
      </c>
      <c r="C27" s="49">
        <f>D27+E27</f>
        <v>12275293</v>
      </c>
      <c r="D27" s="46">
        <f>SUM(top_20!D26+top_20!E26)</f>
        <v>263403</v>
      </c>
      <c r="E27" s="46">
        <f>SUM(top_20!F26+top_20!G26)</f>
        <v>12011890</v>
      </c>
      <c r="F27" s="26"/>
      <c r="G27" s="5"/>
      <c r="H27" s="5"/>
      <c r="K27" s="137"/>
      <c r="L27" s="118">
        <v>20</v>
      </c>
      <c r="M27" s="119" t="str">
        <f t="shared" si="0"/>
        <v>Carneys Point Township</v>
      </c>
      <c r="N27" s="119" t="str">
        <f t="shared" si="1"/>
        <v>Salem</v>
      </c>
      <c r="O27" s="120">
        <f t="shared" si="2"/>
        <v>12275293</v>
      </c>
      <c r="P27" s="120">
        <f t="shared" si="3"/>
        <v>263403</v>
      </c>
      <c r="Q27" s="120">
        <f t="shared" si="4"/>
        <v>12011890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498135572</v>
      </c>
      <c r="D29" s="46">
        <f>SUM(top_20!D27+top_20!E27)</f>
        <v>301233101</v>
      </c>
      <c r="E29" s="46">
        <f>SUM(top_20!F27+top_20!G27)</f>
        <v>209177764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498135572</v>
      </c>
      <c r="P29" s="120">
        <f t="shared" si="6"/>
        <v>301233101</v>
      </c>
      <c r="Q29" s="120">
        <f t="shared" si="6"/>
        <v>209177764</v>
      </c>
      <c r="R29" s="210"/>
    </row>
    <row r="30" spans="1:18" ht="15">
      <c r="A30" s="18" t="s">
        <v>6</v>
      </c>
      <c r="C30" s="45">
        <f>(top_20!C28)</f>
        <v>1372587971</v>
      </c>
      <c r="D30" s="27">
        <f>SUM(top_20!D28:E28)</f>
        <v>802668803</v>
      </c>
      <c r="E30" s="27">
        <f>SUM(top_20!F28:G28)</f>
        <v>569919168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1372587971</v>
      </c>
      <c r="P30" s="122">
        <f t="shared" si="6"/>
        <v>802668803</v>
      </c>
      <c r="Q30" s="122">
        <f t="shared" si="6"/>
        <v>569919168</v>
      </c>
      <c r="R30" s="210"/>
    </row>
    <row r="31" spans="1:18" ht="15">
      <c r="A31" s="18" t="s">
        <v>12</v>
      </c>
      <c r="C31" s="42">
        <f>C29/C30</f>
        <v>0.3629170461380941</v>
      </c>
      <c r="D31" s="42">
        <f>D29/D30</f>
        <v>0.3752894093729964</v>
      </c>
      <c r="E31" s="42">
        <f>E29/E30</f>
        <v>0.36703058213335965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0.3629170461380941</v>
      </c>
      <c r="P31" s="123">
        <f>P29/P30</f>
        <v>0.3752894093729964</v>
      </c>
      <c r="Q31" s="123">
        <f>Q29/Q30</f>
        <v>0.36703058213335965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5868302</v>
      </c>
      <c r="D34" s="46">
        <f>SUM(top_20!D32+top_20!E32)</f>
        <v>0</v>
      </c>
      <c r="E34" s="46">
        <f>SUM(top_20!F32+top_20!G32)</f>
        <v>5868302</v>
      </c>
      <c r="K34" s="137"/>
      <c r="L34" s="51"/>
      <c r="M34" s="125" t="str">
        <f>A34</f>
        <v>State Buildings</v>
      </c>
      <c r="N34" s="121"/>
      <c r="O34" s="122">
        <f>+C34</f>
        <v>5868302</v>
      </c>
      <c r="P34" s="122">
        <f>+D34</f>
        <v>0</v>
      </c>
      <c r="Q34" s="122">
        <f>+E34</f>
        <v>5868302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January-September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11/8/17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676170104</v>
      </c>
      <c r="D7" s="105">
        <v>421551142</v>
      </c>
      <c r="E7" s="105">
        <v>155602853</v>
      </c>
      <c r="F7" s="105">
        <v>18012601</v>
      </c>
      <c r="G7" s="105">
        <v>81003508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350756707</v>
      </c>
      <c r="D8" s="107">
        <v>159367377</v>
      </c>
      <c r="E8" s="107">
        <v>38873066</v>
      </c>
      <c r="F8" s="107">
        <v>46597197</v>
      </c>
      <c r="G8" s="107">
        <v>105919067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292404653</v>
      </c>
      <c r="D9" s="107">
        <v>200319228</v>
      </c>
      <c r="E9" s="107">
        <v>55739686</v>
      </c>
      <c r="F9" s="107">
        <v>25259600</v>
      </c>
      <c r="G9" s="107">
        <v>11086139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183285326</v>
      </c>
      <c r="D10" s="107">
        <v>32409596</v>
      </c>
      <c r="E10" s="107">
        <v>24748652</v>
      </c>
      <c r="F10" s="107">
        <v>24765076</v>
      </c>
      <c r="G10" s="107">
        <v>101362002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172629850</v>
      </c>
      <c r="D11" s="107">
        <v>4300792</v>
      </c>
      <c r="E11" s="107">
        <v>17953151</v>
      </c>
      <c r="F11" s="107">
        <v>70984840</v>
      </c>
      <c r="G11" s="107">
        <v>79391067</v>
      </c>
      <c r="H11" s="36"/>
      <c r="I11" s="58"/>
    </row>
    <row r="12" spans="1:9" ht="15">
      <c r="A12" s="17" t="s">
        <v>1169</v>
      </c>
      <c r="B12" s="17" t="s">
        <v>1154</v>
      </c>
      <c r="C12" s="106">
        <f t="shared" si="0"/>
        <v>164515523</v>
      </c>
      <c r="D12" s="107">
        <v>9292498</v>
      </c>
      <c r="E12" s="107">
        <v>32441917</v>
      </c>
      <c r="F12" s="107">
        <v>27070898</v>
      </c>
      <c r="G12" s="107">
        <v>95710210</v>
      </c>
      <c r="H12" s="36"/>
      <c r="I12" s="58"/>
    </row>
    <row r="13" spans="1:9" ht="15">
      <c r="A13" s="17" t="s">
        <v>1203</v>
      </c>
      <c r="B13" s="17" t="s">
        <v>1154</v>
      </c>
      <c r="C13" s="106">
        <f t="shared" si="0"/>
        <v>151830362</v>
      </c>
      <c r="D13" s="107">
        <v>59735098</v>
      </c>
      <c r="E13" s="107">
        <v>12127746</v>
      </c>
      <c r="F13" s="107">
        <v>50429818</v>
      </c>
      <c r="G13" s="107">
        <v>29537700</v>
      </c>
      <c r="H13" s="36"/>
      <c r="I13" s="58"/>
    </row>
    <row r="14" spans="1:9" ht="15">
      <c r="A14" s="17" t="s">
        <v>261</v>
      </c>
      <c r="B14" s="17" t="s">
        <v>255</v>
      </c>
      <c r="C14" s="106">
        <f t="shared" si="0"/>
        <v>150115933</v>
      </c>
      <c r="D14" s="107">
        <v>101469260</v>
      </c>
      <c r="E14" s="107">
        <v>7674696</v>
      </c>
      <c r="F14" s="107">
        <v>12249517</v>
      </c>
      <c r="G14" s="107">
        <v>28722460</v>
      </c>
      <c r="H14" s="36"/>
      <c r="I14" s="58"/>
    </row>
    <row r="15" spans="1:9" ht="15">
      <c r="A15" s="17" t="s">
        <v>1544</v>
      </c>
      <c r="B15" s="17" t="s">
        <v>1503</v>
      </c>
      <c r="C15" s="106">
        <f t="shared" si="0"/>
        <v>145548032</v>
      </c>
      <c r="D15" s="107">
        <v>95993462</v>
      </c>
      <c r="E15" s="107">
        <v>13819972</v>
      </c>
      <c r="F15" s="107">
        <v>12908037</v>
      </c>
      <c r="G15" s="107">
        <v>22826561</v>
      </c>
      <c r="H15" s="36"/>
      <c r="I15" s="58"/>
    </row>
    <row r="16" spans="1:9" ht="15">
      <c r="A16" s="17" t="s">
        <v>373</v>
      </c>
      <c r="B16" s="17" t="s">
        <v>325</v>
      </c>
      <c r="C16" s="106">
        <f t="shared" si="0"/>
        <v>143725782</v>
      </c>
      <c r="D16" s="107">
        <v>4792700</v>
      </c>
      <c r="E16" s="107">
        <v>3684962</v>
      </c>
      <c r="F16" s="107">
        <v>123565000</v>
      </c>
      <c r="G16" s="107">
        <v>11683120</v>
      </c>
      <c r="H16" s="36"/>
      <c r="I16" s="58"/>
    </row>
    <row r="17" spans="1:9" ht="15">
      <c r="A17" s="17" t="s">
        <v>999</v>
      </c>
      <c r="B17" s="17" t="s">
        <v>996</v>
      </c>
      <c r="C17" s="106">
        <f t="shared" si="0"/>
        <v>141368044</v>
      </c>
      <c r="D17" s="107">
        <v>88583648</v>
      </c>
      <c r="E17" s="107">
        <v>13421120</v>
      </c>
      <c r="F17" s="107">
        <v>19150009</v>
      </c>
      <c r="G17" s="107">
        <v>20213267</v>
      </c>
      <c r="H17" s="36"/>
      <c r="I17" s="58"/>
    </row>
    <row r="18" spans="1:9" ht="15">
      <c r="A18" s="17" t="s">
        <v>1023</v>
      </c>
      <c r="B18" s="17" t="s">
        <v>996</v>
      </c>
      <c r="C18" s="106">
        <f t="shared" si="0"/>
        <v>132878813</v>
      </c>
      <c r="D18" s="107">
        <v>15123118</v>
      </c>
      <c r="E18" s="107">
        <v>3637514</v>
      </c>
      <c r="F18" s="107">
        <v>56656859</v>
      </c>
      <c r="G18" s="107">
        <v>57461322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131167586</v>
      </c>
      <c r="D19" s="107">
        <v>8733743</v>
      </c>
      <c r="E19" s="107">
        <v>8698353</v>
      </c>
      <c r="F19" s="107">
        <v>8067700</v>
      </c>
      <c r="G19" s="107">
        <v>105667790</v>
      </c>
      <c r="H19" s="36"/>
      <c r="I19" s="58"/>
    </row>
    <row r="20" spans="1:9" ht="15">
      <c r="A20" s="17" t="s">
        <v>394</v>
      </c>
      <c r="B20" s="17" t="s">
        <v>325</v>
      </c>
      <c r="C20" s="106">
        <f t="shared" si="0"/>
        <v>113645742</v>
      </c>
      <c r="D20" s="107">
        <v>55106400</v>
      </c>
      <c r="E20" s="107">
        <v>8130676</v>
      </c>
      <c r="F20" s="107">
        <v>2152650</v>
      </c>
      <c r="G20" s="107">
        <v>48256016</v>
      </c>
      <c r="H20" s="36"/>
      <c r="I20" s="58"/>
    </row>
    <row r="21" spans="1:9" ht="15">
      <c r="A21" s="17" t="s">
        <v>1029</v>
      </c>
      <c r="B21" s="17" t="s">
        <v>996</v>
      </c>
      <c r="C21" s="106">
        <f t="shared" si="0"/>
        <v>109344201</v>
      </c>
      <c r="D21" s="107">
        <v>89179146</v>
      </c>
      <c r="E21" s="107">
        <v>5264000</v>
      </c>
      <c r="F21" s="107">
        <v>8868499</v>
      </c>
      <c r="G21" s="107">
        <v>6032556</v>
      </c>
      <c r="H21" s="36"/>
      <c r="I21" s="58"/>
    </row>
    <row r="22" spans="1:9" ht="15">
      <c r="A22" s="17" t="s">
        <v>1115</v>
      </c>
      <c r="B22" s="17" t="s">
        <v>1503</v>
      </c>
      <c r="C22" s="106">
        <f t="shared" si="0"/>
        <v>105427926</v>
      </c>
      <c r="D22" s="107">
        <v>39146476</v>
      </c>
      <c r="E22" s="107">
        <v>35371770</v>
      </c>
      <c r="F22" s="107">
        <v>2742280</v>
      </c>
      <c r="G22" s="107">
        <v>28167400</v>
      </c>
      <c r="H22" s="36"/>
      <c r="I22" s="58"/>
    </row>
    <row r="23" spans="1:9" ht="15">
      <c r="A23" s="17" t="s">
        <v>1473</v>
      </c>
      <c r="B23" s="17" t="s">
        <v>1386</v>
      </c>
      <c r="C23" s="106">
        <f t="shared" si="0"/>
        <v>103003078</v>
      </c>
      <c r="D23" s="107">
        <v>53629965</v>
      </c>
      <c r="E23" s="107">
        <v>15470098</v>
      </c>
      <c r="F23" s="107">
        <v>8038341</v>
      </c>
      <c r="G23" s="107">
        <v>25864674</v>
      </c>
      <c r="H23" s="36"/>
      <c r="I23" s="58"/>
    </row>
    <row r="24" spans="1:9" ht="15">
      <c r="A24" s="17" t="s">
        <v>1643</v>
      </c>
      <c r="B24" s="17" t="s">
        <v>1601</v>
      </c>
      <c r="C24" s="106">
        <f t="shared" si="0"/>
        <v>100192221</v>
      </c>
      <c r="D24" s="107">
        <v>1616077</v>
      </c>
      <c r="E24" s="107">
        <v>16794791</v>
      </c>
      <c r="F24" s="107">
        <v>42951001</v>
      </c>
      <c r="G24" s="107">
        <v>38830352</v>
      </c>
      <c r="H24" s="61"/>
      <c r="I24" s="58"/>
    </row>
    <row r="25" spans="1:9" ht="15">
      <c r="A25" s="17" t="s">
        <v>680</v>
      </c>
      <c r="B25" s="17" t="s">
        <v>656</v>
      </c>
      <c r="C25" s="106">
        <f t="shared" si="0"/>
        <v>98800804</v>
      </c>
      <c r="D25" s="107">
        <v>770380</v>
      </c>
      <c r="E25" s="107">
        <v>13065476</v>
      </c>
      <c r="F25" s="107">
        <v>50017322</v>
      </c>
      <c r="G25" s="107">
        <v>34947626</v>
      </c>
      <c r="H25" s="36"/>
      <c r="I25" s="58"/>
    </row>
    <row r="26" spans="1:9" ht="15">
      <c r="A26" s="17" t="s">
        <v>948</v>
      </c>
      <c r="B26" s="17" t="s">
        <v>925</v>
      </c>
      <c r="C26" s="106">
        <f t="shared" si="0"/>
        <v>94955216</v>
      </c>
      <c r="D26" s="107">
        <v>4994028</v>
      </c>
      <c r="E26" s="107">
        <v>4870298</v>
      </c>
      <c r="F26" s="107">
        <v>77774095</v>
      </c>
      <c r="G26" s="107">
        <v>7316795</v>
      </c>
      <c r="H26" s="36"/>
      <c r="I26" s="58"/>
    </row>
    <row r="27" spans="1:7" ht="15">
      <c r="A27" s="18" t="s">
        <v>11</v>
      </c>
      <c r="B27" s="17"/>
      <c r="C27" s="49">
        <f>SUM(C7:C26)</f>
        <v>3561765903</v>
      </c>
      <c r="D27" s="36">
        <f>SUM(D7:D26)</f>
        <v>1446114134</v>
      </c>
      <c r="E27" s="36">
        <f>SUM(E7:E26)</f>
        <v>487390797</v>
      </c>
      <c r="F27" s="36">
        <f>SUM(F7:F26)</f>
        <v>688261340</v>
      </c>
      <c r="G27" s="36">
        <f>SUM(G7:G26)</f>
        <v>939999632</v>
      </c>
    </row>
    <row r="28" spans="1:7" ht="15">
      <c r="A28" s="18" t="s">
        <v>6</v>
      </c>
      <c r="C28" s="39">
        <f>work_ytd!F29</f>
        <v>12424988723</v>
      </c>
      <c r="D28" s="39">
        <f>work_ytd!G29</f>
        <v>3439707099</v>
      </c>
      <c r="E28" s="39">
        <f>work_ytd!H29</f>
        <v>3121300688</v>
      </c>
      <c r="F28" s="39">
        <f>work_ytd!I29</f>
        <v>1948739229</v>
      </c>
      <c r="G28" s="39">
        <f>work_ytd!J29</f>
        <v>3915241707</v>
      </c>
    </row>
    <row r="29" spans="1:7" ht="15">
      <c r="A29" s="18" t="s">
        <v>12</v>
      </c>
      <c r="C29" s="42">
        <f>C27/C28</f>
        <v>0.2866614998536607</v>
      </c>
      <c r="D29" s="42">
        <f>D27/D28</f>
        <v>0.4204178124411866</v>
      </c>
      <c r="E29" s="42">
        <f>E27/E28</f>
        <v>0.15614990214617863</v>
      </c>
      <c r="F29" s="42">
        <f>F27/F28</f>
        <v>0.35318288345495197</v>
      </c>
      <c r="G29" s="42">
        <f>G27/G28</f>
        <v>0.24008725446487486</v>
      </c>
    </row>
    <row r="31" ht="15">
      <c r="D31" s="53"/>
    </row>
    <row r="32" spans="1:7" ht="15">
      <c r="A32" s="18" t="s">
        <v>119</v>
      </c>
      <c r="C32" s="37">
        <f>work_ytd!F28</f>
        <v>165841262</v>
      </c>
      <c r="D32" s="37">
        <f>work_ytd!G28</f>
        <v>0</v>
      </c>
      <c r="E32" s="37">
        <f>work_ytd!H28</f>
        <v>0</v>
      </c>
      <c r="F32" s="37">
        <f>work_ytd!I28</f>
        <v>159441825</v>
      </c>
      <c r="G32" s="37">
        <f>work_ytd!J28</f>
        <v>6399437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September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11/8/17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4">
        <f aca="true" t="shared" si="0" ref="C7:C26">D7+E7+F7+G7</f>
        <v>58150534</v>
      </c>
      <c r="D7" s="105">
        <v>23313032</v>
      </c>
      <c r="E7" s="105">
        <v>25207890</v>
      </c>
      <c r="F7" s="105">
        <v>0</v>
      </c>
      <c r="G7" s="105">
        <v>9629612</v>
      </c>
      <c r="H7" s="36"/>
      <c r="I7" s="72"/>
    </row>
    <row r="8" spans="1:12" ht="15">
      <c r="A8" s="17" t="s">
        <v>162</v>
      </c>
      <c r="B8" s="17" t="s">
        <v>130</v>
      </c>
      <c r="C8" s="106">
        <f t="shared" si="0"/>
        <v>51271737</v>
      </c>
      <c r="D8" s="107">
        <v>50000000</v>
      </c>
      <c r="E8" s="107">
        <v>1072236</v>
      </c>
      <c r="F8" s="107">
        <v>0</v>
      </c>
      <c r="G8" s="107">
        <v>199501</v>
      </c>
      <c r="H8" s="36"/>
      <c r="I8" s="72"/>
      <c r="K8" s="109"/>
      <c r="L8" s="69"/>
    </row>
    <row r="9" spans="1:12" ht="15">
      <c r="A9" s="17" t="s">
        <v>394</v>
      </c>
      <c r="B9" s="17" t="s">
        <v>325</v>
      </c>
      <c r="C9" s="106">
        <f t="shared" si="0"/>
        <v>51205918</v>
      </c>
      <c r="D9" s="107">
        <v>48199500</v>
      </c>
      <c r="E9" s="107">
        <v>655513</v>
      </c>
      <c r="F9" s="107">
        <v>0</v>
      </c>
      <c r="G9" s="107">
        <v>2350905</v>
      </c>
      <c r="H9" s="36"/>
      <c r="I9" s="72"/>
      <c r="L9" s="5"/>
    </row>
    <row r="10" spans="1:9" ht="15">
      <c r="A10" s="17" t="s">
        <v>1203</v>
      </c>
      <c r="B10" s="17" t="s">
        <v>1154</v>
      </c>
      <c r="C10" s="106">
        <f t="shared" si="0"/>
        <v>31040878</v>
      </c>
      <c r="D10" s="107">
        <v>21871286</v>
      </c>
      <c r="E10" s="107">
        <v>1023547</v>
      </c>
      <c r="F10" s="107">
        <v>5694913</v>
      </c>
      <c r="G10" s="107">
        <v>2451132</v>
      </c>
      <c r="H10" s="36"/>
      <c r="I10" s="72"/>
    </row>
    <row r="11" spans="1:9" ht="15">
      <c r="A11" s="17" t="s">
        <v>1017</v>
      </c>
      <c r="B11" s="17" t="s">
        <v>996</v>
      </c>
      <c r="C11" s="106">
        <f t="shared" si="0"/>
        <v>29128779</v>
      </c>
      <c r="D11" s="107">
        <v>28011000</v>
      </c>
      <c r="E11" s="107">
        <v>913596</v>
      </c>
      <c r="F11" s="107">
        <v>0</v>
      </c>
      <c r="G11" s="107">
        <v>204183</v>
      </c>
      <c r="H11" s="36"/>
      <c r="I11" s="72"/>
    </row>
    <row r="12" spans="1:9" ht="15">
      <c r="A12" s="17" t="s">
        <v>918</v>
      </c>
      <c r="B12" s="17" t="s">
        <v>860</v>
      </c>
      <c r="C12" s="106">
        <f t="shared" si="0"/>
        <v>28182099</v>
      </c>
      <c r="D12" s="107">
        <v>27620700</v>
      </c>
      <c r="E12" s="107">
        <v>532004</v>
      </c>
      <c r="F12" s="107">
        <v>0</v>
      </c>
      <c r="G12" s="107">
        <v>29395</v>
      </c>
      <c r="H12" s="36"/>
      <c r="I12" s="72"/>
    </row>
    <row r="13" spans="1:9" ht="15">
      <c r="A13" s="17" t="s">
        <v>1160</v>
      </c>
      <c r="B13" s="17" t="s">
        <v>1154</v>
      </c>
      <c r="C13" s="106">
        <f t="shared" si="0"/>
        <v>27957391</v>
      </c>
      <c r="D13" s="107">
        <v>907200</v>
      </c>
      <c r="E13" s="107">
        <v>352209</v>
      </c>
      <c r="F13" s="107">
        <v>26004840</v>
      </c>
      <c r="G13" s="107">
        <v>693142</v>
      </c>
      <c r="H13" s="36"/>
      <c r="I13" s="72"/>
    </row>
    <row r="14" spans="1:9" ht="15">
      <c r="A14" s="17" t="s">
        <v>838</v>
      </c>
      <c r="B14" s="17" t="s">
        <v>1111</v>
      </c>
      <c r="C14" s="106">
        <f t="shared" si="0"/>
        <v>27922192</v>
      </c>
      <c r="D14" s="107">
        <v>348000</v>
      </c>
      <c r="E14" s="107">
        <v>1131388</v>
      </c>
      <c r="F14" s="107">
        <v>0</v>
      </c>
      <c r="G14" s="107">
        <v>26442804</v>
      </c>
      <c r="H14" s="36"/>
      <c r="I14" s="72"/>
    </row>
    <row r="15" spans="1:9" ht="15">
      <c r="A15" s="17" t="s">
        <v>1643</v>
      </c>
      <c r="B15" s="17" t="s">
        <v>1601</v>
      </c>
      <c r="C15" s="106">
        <f t="shared" si="0"/>
        <v>27824157</v>
      </c>
      <c r="D15" s="107">
        <v>1</v>
      </c>
      <c r="E15" s="107">
        <v>2210957</v>
      </c>
      <c r="F15" s="107">
        <v>17522500</v>
      </c>
      <c r="G15" s="107">
        <v>8090699</v>
      </c>
      <c r="H15" s="36"/>
      <c r="I15" s="72"/>
    </row>
    <row r="16" spans="1:9" ht="15">
      <c r="A16" s="17" t="s">
        <v>1389</v>
      </c>
      <c r="B16" s="17" t="s">
        <v>1386</v>
      </c>
      <c r="C16" s="106">
        <f t="shared" si="0"/>
        <v>23110494</v>
      </c>
      <c r="D16" s="107">
        <v>23000000</v>
      </c>
      <c r="E16" s="107">
        <v>85494</v>
      </c>
      <c r="F16" s="107">
        <v>3000</v>
      </c>
      <c r="G16" s="107">
        <v>22000</v>
      </c>
      <c r="H16" s="36"/>
      <c r="I16" s="72"/>
    </row>
    <row r="17" spans="1:9" ht="15">
      <c r="A17" s="17" t="s">
        <v>901</v>
      </c>
      <c r="B17" s="17" t="s">
        <v>860</v>
      </c>
      <c r="C17" s="106">
        <f t="shared" si="0"/>
        <v>19626137</v>
      </c>
      <c r="D17" s="107">
        <v>665652</v>
      </c>
      <c r="E17" s="107">
        <v>3730335</v>
      </c>
      <c r="F17" s="107">
        <v>5567002</v>
      </c>
      <c r="G17" s="107">
        <v>9663148</v>
      </c>
      <c r="H17" s="36"/>
      <c r="I17" s="72"/>
    </row>
    <row r="18" spans="1:9" ht="15">
      <c r="A18" s="17" t="s">
        <v>1544</v>
      </c>
      <c r="B18" s="17" t="s">
        <v>1503</v>
      </c>
      <c r="C18" s="106">
        <f t="shared" si="0"/>
        <v>19611108</v>
      </c>
      <c r="D18" s="107">
        <v>11207741</v>
      </c>
      <c r="E18" s="107">
        <v>1375067</v>
      </c>
      <c r="F18" s="107">
        <v>3568335</v>
      </c>
      <c r="G18" s="107">
        <v>3459965</v>
      </c>
      <c r="H18" s="36"/>
      <c r="I18" s="72"/>
    </row>
    <row r="19" spans="1:9" ht="15">
      <c r="A19" s="17" t="s">
        <v>464</v>
      </c>
      <c r="B19" s="17" t="s">
        <v>325</v>
      </c>
      <c r="C19" s="106">
        <f t="shared" si="0"/>
        <v>17233777</v>
      </c>
      <c r="D19" s="107">
        <v>325000</v>
      </c>
      <c r="E19" s="107">
        <v>1079812</v>
      </c>
      <c r="F19" s="107">
        <v>7095000</v>
      </c>
      <c r="G19" s="107">
        <v>8733965</v>
      </c>
      <c r="H19" s="36"/>
      <c r="I19" s="72"/>
    </row>
    <row r="20" spans="1:9" ht="15">
      <c r="A20" s="17" t="s">
        <v>1227</v>
      </c>
      <c r="B20" s="17" t="s">
        <v>1154</v>
      </c>
      <c r="C20" s="106">
        <f t="shared" si="0"/>
        <v>16723923</v>
      </c>
      <c r="D20" s="107">
        <v>1831752</v>
      </c>
      <c r="E20" s="107">
        <v>2509137</v>
      </c>
      <c r="F20" s="107">
        <v>9808168</v>
      </c>
      <c r="G20" s="107">
        <v>2574866</v>
      </c>
      <c r="H20" s="36"/>
      <c r="I20" s="72"/>
    </row>
    <row r="21" spans="1:9" ht="15">
      <c r="A21" s="17" t="s">
        <v>1197</v>
      </c>
      <c r="B21" s="17" t="s">
        <v>1154</v>
      </c>
      <c r="C21" s="106">
        <f t="shared" si="0"/>
        <v>15155092</v>
      </c>
      <c r="D21" s="107">
        <v>0</v>
      </c>
      <c r="E21" s="107">
        <v>1918358</v>
      </c>
      <c r="F21" s="107">
        <v>12370000</v>
      </c>
      <c r="G21" s="107">
        <v>866734</v>
      </c>
      <c r="H21" s="36"/>
      <c r="I21" s="72"/>
    </row>
    <row r="22" spans="1:9" ht="15">
      <c r="A22" s="17" t="s">
        <v>680</v>
      </c>
      <c r="B22" s="17" t="s">
        <v>656</v>
      </c>
      <c r="C22" s="106">
        <f t="shared" si="0"/>
        <v>14244332</v>
      </c>
      <c r="D22" s="107">
        <v>0</v>
      </c>
      <c r="E22" s="107">
        <v>540164</v>
      </c>
      <c r="F22" s="107">
        <v>11040050</v>
      </c>
      <c r="G22" s="107">
        <v>2664118</v>
      </c>
      <c r="H22" s="36"/>
      <c r="I22" s="72"/>
    </row>
    <row r="23" spans="1:9" ht="15">
      <c r="A23" s="17" t="s">
        <v>575</v>
      </c>
      <c r="B23" s="17" t="s">
        <v>536</v>
      </c>
      <c r="C23" s="106">
        <f t="shared" si="0"/>
        <v>14025027</v>
      </c>
      <c r="D23" s="107">
        <v>3615334</v>
      </c>
      <c r="E23" s="107">
        <v>1412277</v>
      </c>
      <c r="F23" s="107">
        <v>7754175</v>
      </c>
      <c r="G23" s="107">
        <v>1243241</v>
      </c>
      <c r="H23" s="36"/>
      <c r="I23" s="72"/>
    </row>
    <row r="24" spans="1:9" ht="15">
      <c r="A24" s="17" t="s">
        <v>177</v>
      </c>
      <c r="B24" s="17" t="s">
        <v>130</v>
      </c>
      <c r="C24" s="106">
        <f t="shared" si="0"/>
        <v>13334639</v>
      </c>
      <c r="D24" s="107">
        <v>962700</v>
      </c>
      <c r="E24" s="107">
        <v>1212824</v>
      </c>
      <c r="F24" s="107">
        <v>11067000</v>
      </c>
      <c r="G24" s="107">
        <v>92115</v>
      </c>
      <c r="H24" s="36"/>
      <c r="I24" s="72"/>
    </row>
    <row r="25" spans="1:9" ht="15">
      <c r="A25" s="17" t="s">
        <v>771</v>
      </c>
      <c r="B25" s="17" t="s">
        <v>768</v>
      </c>
      <c r="C25" s="106">
        <f t="shared" si="0"/>
        <v>12387358</v>
      </c>
      <c r="D25" s="107">
        <v>11240425</v>
      </c>
      <c r="E25" s="107">
        <v>887567</v>
      </c>
      <c r="F25" s="107">
        <v>0</v>
      </c>
      <c r="G25" s="107">
        <v>259366</v>
      </c>
      <c r="H25" s="36"/>
      <c r="I25" s="72"/>
    </row>
    <row r="26" spans="1:9" ht="15">
      <c r="A26" s="17" t="s">
        <v>1693</v>
      </c>
      <c r="B26" s="17" t="s">
        <v>1649</v>
      </c>
      <c r="C26" s="106">
        <f t="shared" si="0"/>
        <v>12275293</v>
      </c>
      <c r="D26" s="107">
        <v>0</v>
      </c>
      <c r="E26" s="107">
        <v>263403</v>
      </c>
      <c r="F26" s="107">
        <v>0</v>
      </c>
      <c r="G26" s="107">
        <v>12011890</v>
      </c>
      <c r="H26" s="36"/>
      <c r="I26" s="72"/>
    </row>
    <row r="27" spans="1:9" ht="15">
      <c r="A27" s="18" t="s">
        <v>11</v>
      </c>
      <c r="B27" s="17"/>
      <c r="C27" s="49">
        <f>SUM(C7:C26)</f>
        <v>510410865</v>
      </c>
      <c r="D27" s="36">
        <f>SUM(D7:D26)</f>
        <v>253119323</v>
      </c>
      <c r="E27" s="36">
        <f>SUM(E7:E26)</f>
        <v>48113778</v>
      </c>
      <c r="F27" s="36">
        <f>SUM(F7:F26)</f>
        <v>117494983</v>
      </c>
      <c r="G27" s="36">
        <f>SUM(G7:G26)</f>
        <v>91682781</v>
      </c>
      <c r="I27" s="3"/>
    </row>
    <row r="28" spans="1:7" ht="15">
      <c r="A28" s="18" t="s">
        <v>6</v>
      </c>
      <c r="C28" s="39">
        <f>work!F29</f>
        <v>1372587971</v>
      </c>
      <c r="D28" s="39">
        <f>work!G29</f>
        <v>461760169</v>
      </c>
      <c r="E28" s="39">
        <f>work!H29</f>
        <v>340908634</v>
      </c>
      <c r="F28" s="39">
        <f>work!I29</f>
        <v>189984815</v>
      </c>
      <c r="G28" s="39">
        <f>work!J29</f>
        <v>379934353</v>
      </c>
    </row>
    <row r="29" spans="1:7" ht="15">
      <c r="A29" s="18" t="s">
        <v>12</v>
      </c>
      <c r="C29" s="42">
        <f>C27/C28</f>
        <v>0.37186022009805303</v>
      </c>
      <c r="D29" s="42">
        <f>D27/D28</f>
        <v>0.5481618814116468</v>
      </c>
      <c r="E29" s="42">
        <f>E27/E28</f>
        <v>0.14113393795711257</v>
      </c>
      <c r="F29" s="42">
        <f>F27/F28</f>
        <v>0.6184440740698145</v>
      </c>
      <c r="G29" s="42">
        <f>G27/G28</f>
        <v>0.2413121642622298</v>
      </c>
    </row>
    <row r="32" spans="1:7" ht="15">
      <c r="A32" s="67" t="str">
        <f>work!D28</f>
        <v>State buildings</v>
      </c>
      <c r="C32" s="220">
        <f>work!F28</f>
        <v>5868302</v>
      </c>
      <c r="D32" s="220">
        <f>work!G28</f>
        <v>0</v>
      </c>
      <c r="E32" s="220">
        <f>work!H28</f>
        <v>0</v>
      </c>
      <c r="F32" s="220">
        <f>work!I28</f>
        <v>5868300</v>
      </c>
      <c r="G32" s="220">
        <f>work!J28</f>
        <v>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September 2017</v>
      </c>
      <c r="L2" s="190"/>
      <c r="M2" s="191" t="str">
        <f>A2</f>
        <v>Estimated cost of construction authorized by building permits, September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11/8/17</v>
      </c>
      <c r="L3" s="192"/>
      <c r="M3" s="113" t="str">
        <f>A3</f>
        <v>Source:  New Jersey Department of Community Affairs, 11/8/17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2344</v>
      </c>
      <c r="L5" s="193"/>
      <c r="M5" s="34"/>
      <c r="N5" s="34"/>
      <c r="O5" s="126" t="s">
        <v>2350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1"/>
      <c r="C6" s="231"/>
      <c r="D6" s="231"/>
      <c r="E6" s="97"/>
      <c r="F6" s="231" t="s">
        <v>2240</v>
      </c>
      <c r="G6" s="231"/>
      <c r="H6" s="231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29606009</v>
      </c>
      <c r="C8" s="40">
        <f>SUM(work!G7:H7)</f>
        <v>15489644</v>
      </c>
      <c r="D8" s="44">
        <f>SUM(work!I7:J7)</f>
        <v>14116365</v>
      </c>
      <c r="E8" s="44"/>
      <c r="F8" s="39">
        <f>G8+H8</f>
        <v>369080293</v>
      </c>
      <c r="G8" s="44">
        <f>SUM(work_ytd!G7:H7)</f>
        <v>239187082</v>
      </c>
      <c r="H8" s="44">
        <f>SUM(work_ytd!I7:J7)</f>
        <v>129893211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29606009</v>
      </c>
      <c r="O8" s="182">
        <f t="shared" si="2"/>
        <v>15489644</v>
      </c>
      <c r="P8" s="182">
        <f t="shared" si="2"/>
        <v>14116365</v>
      </c>
      <c r="Q8" s="187"/>
      <c r="R8" s="181">
        <f t="shared" si="0"/>
        <v>369080293</v>
      </c>
      <c r="S8" s="182">
        <f t="shared" si="0"/>
        <v>239187082</v>
      </c>
      <c r="T8" s="183">
        <f t="shared" si="0"/>
        <v>129893211</v>
      </c>
      <c r="U8" s="132"/>
    </row>
    <row r="9" spans="1:21" ht="15">
      <c r="A9" s="37" t="s">
        <v>325</v>
      </c>
      <c r="B9" s="37">
        <f aca="true" t="shared" si="3" ref="B9:B31">C9+D9</f>
        <v>171831303</v>
      </c>
      <c r="C9" s="38">
        <f>SUM(work!G8:H8)</f>
        <v>112937503</v>
      </c>
      <c r="D9" s="46">
        <f>SUM(work!I8:J8)</f>
        <v>58893800</v>
      </c>
      <c r="E9" s="46"/>
      <c r="F9" s="37">
        <f aca="true" t="shared" si="4" ref="F9:F29">G9+H9</f>
        <v>1456499587</v>
      </c>
      <c r="G9" s="46">
        <f>SUM(work_ytd!G8:H8)</f>
        <v>707931939</v>
      </c>
      <c r="H9" s="46">
        <f>SUM(work_ytd!I8:J8)</f>
        <v>748567648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171831303</v>
      </c>
      <c r="O9" s="120">
        <f t="shared" si="2"/>
        <v>112937503</v>
      </c>
      <c r="P9" s="120">
        <f t="shared" si="2"/>
        <v>58893800</v>
      </c>
      <c r="Q9" s="188"/>
      <c r="R9" s="186">
        <f t="shared" si="0"/>
        <v>1456499587</v>
      </c>
      <c r="S9" s="120">
        <f t="shared" si="0"/>
        <v>707931939</v>
      </c>
      <c r="T9" s="185">
        <f t="shared" si="0"/>
        <v>748567648</v>
      </c>
      <c r="U9" s="132"/>
    </row>
    <row r="10" spans="1:21" ht="15">
      <c r="A10" s="37" t="s">
        <v>536</v>
      </c>
      <c r="B10" s="37">
        <f t="shared" si="3"/>
        <v>35817809</v>
      </c>
      <c r="C10" s="38">
        <f>SUM(work!G9:H9)</f>
        <v>17518050</v>
      </c>
      <c r="D10" s="46">
        <f>SUM(work!I9:J9)</f>
        <v>18299759</v>
      </c>
      <c r="E10" s="46"/>
      <c r="F10" s="37">
        <f t="shared" si="4"/>
        <v>419233146</v>
      </c>
      <c r="G10" s="46">
        <f>SUM(work_ytd!G9:H9)</f>
        <v>187634437</v>
      </c>
      <c r="H10" s="46">
        <f>SUM(work_ytd!I9:J9)</f>
        <v>231598709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35817809</v>
      </c>
      <c r="O10" s="120">
        <f t="shared" si="2"/>
        <v>17518050</v>
      </c>
      <c r="P10" s="120">
        <f t="shared" si="2"/>
        <v>18299759</v>
      </c>
      <c r="Q10" s="188"/>
      <c r="R10" s="186">
        <f aca="true" t="shared" si="5" ref="R10:R31">F10</f>
        <v>419233146</v>
      </c>
      <c r="S10" s="120">
        <f aca="true" t="shared" si="6" ref="S10:S31">G10</f>
        <v>187634437</v>
      </c>
      <c r="T10" s="185">
        <f aca="true" t="shared" si="7" ref="T10:T31">H10</f>
        <v>231598709</v>
      </c>
      <c r="U10" s="132"/>
    </row>
    <row r="11" spans="1:21" ht="15">
      <c r="A11" s="37" t="s">
        <v>656</v>
      </c>
      <c r="B11" s="37">
        <f t="shared" si="3"/>
        <v>41792935</v>
      </c>
      <c r="C11" s="38">
        <f>SUM(work!G10:H10)</f>
        <v>19726674</v>
      </c>
      <c r="D11" s="46">
        <f>SUM(work!I10:J10)</f>
        <v>22066261</v>
      </c>
      <c r="E11" s="46"/>
      <c r="F11" s="37">
        <f t="shared" si="4"/>
        <v>454469263</v>
      </c>
      <c r="G11" s="46">
        <f>SUM(work_ytd!G10:H10)</f>
        <v>182973032</v>
      </c>
      <c r="H11" s="46">
        <f>SUM(work_ytd!I10:J10)</f>
        <v>271496231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41792935</v>
      </c>
      <c r="O11" s="120">
        <f t="shared" si="2"/>
        <v>19726674</v>
      </c>
      <c r="P11" s="120">
        <f t="shared" si="2"/>
        <v>22066261</v>
      </c>
      <c r="Q11" s="188"/>
      <c r="R11" s="186">
        <f t="shared" si="5"/>
        <v>454469263</v>
      </c>
      <c r="S11" s="120">
        <f t="shared" si="6"/>
        <v>182973032</v>
      </c>
      <c r="T11" s="185">
        <f t="shared" si="7"/>
        <v>271496231</v>
      </c>
      <c r="U11" s="132"/>
    </row>
    <row r="12" spans="1:21" ht="15">
      <c r="A12" s="37" t="s">
        <v>768</v>
      </c>
      <c r="B12" s="37">
        <f t="shared" si="3"/>
        <v>36231391</v>
      </c>
      <c r="C12" s="38">
        <f>SUM(work!G11:H11)</f>
        <v>33435401</v>
      </c>
      <c r="D12" s="46">
        <f>SUM(work!I11:J11)</f>
        <v>2795990</v>
      </c>
      <c r="E12" s="46"/>
      <c r="F12" s="37">
        <f t="shared" si="4"/>
        <v>282700700</v>
      </c>
      <c r="G12" s="46">
        <f>SUM(work_ytd!G11:H11)</f>
        <v>241784680</v>
      </c>
      <c r="H12" s="46">
        <f>SUM(work_ytd!I11:J11)</f>
        <v>40916020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36231391</v>
      </c>
      <c r="O12" s="120">
        <f t="shared" si="2"/>
        <v>33435401</v>
      </c>
      <c r="P12" s="120">
        <f t="shared" si="2"/>
        <v>2795990</v>
      </c>
      <c r="Q12" s="188"/>
      <c r="R12" s="186">
        <f t="shared" si="5"/>
        <v>282700700</v>
      </c>
      <c r="S12" s="120">
        <f t="shared" si="6"/>
        <v>241784680</v>
      </c>
      <c r="T12" s="185">
        <f t="shared" si="7"/>
        <v>40916020</v>
      </c>
      <c r="U12" s="132"/>
    </row>
    <row r="13" spans="1:21" ht="15">
      <c r="A13" s="37" t="s">
        <v>817</v>
      </c>
      <c r="B13" s="37">
        <f t="shared" si="3"/>
        <v>2856387</v>
      </c>
      <c r="C13" s="38">
        <f>SUM(work!G12:H12)</f>
        <v>1805091</v>
      </c>
      <c r="D13" s="46">
        <f>SUM(work!I12:J12)</f>
        <v>1051296</v>
      </c>
      <c r="E13" s="46"/>
      <c r="F13" s="37">
        <f t="shared" si="4"/>
        <v>85495603</v>
      </c>
      <c r="G13" s="46">
        <f>SUM(work_ytd!G12:H12)</f>
        <v>16455178</v>
      </c>
      <c r="H13" s="46">
        <f>SUM(work_ytd!I12:J12)</f>
        <v>69040425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2856387</v>
      </c>
      <c r="O13" s="120">
        <f t="shared" si="2"/>
        <v>1805091</v>
      </c>
      <c r="P13" s="120">
        <f t="shared" si="2"/>
        <v>1051296</v>
      </c>
      <c r="Q13" s="188"/>
      <c r="R13" s="186">
        <f t="shared" si="5"/>
        <v>85495603</v>
      </c>
      <c r="S13" s="120">
        <f t="shared" si="6"/>
        <v>16455178</v>
      </c>
      <c r="T13" s="185">
        <f t="shared" si="7"/>
        <v>69040425</v>
      </c>
      <c r="U13" s="132"/>
    </row>
    <row r="14" spans="1:21" ht="15">
      <c r="A14" s="37" t="s">
        <v>860</v>
      </c>
      <c r="B14" s="37">
        <f t="shared" si="3"/>
        <v>91146077</v>
      </c>
      <c r="C14" s="38">
        <f>SUM(work!G13:H13)</f>
        <v>58556440</v>
      </c>
      <c r="D14" s="46">
        <f>SUM(work!I13:J13)</f>
        <v>32589637</v>
      </c>
      <c r="E14" s="46"/>
      <c r="F14" s="37">
        <f t="shared" si="4"/>
        <v>885232664</v>
      </c>
      <c r="G14" s="46">
        <f>SUM(work_ytd!G13:H13)</f>
        <v>526755015</v>
      </c>
      <c r="H14" s="46">
        <f>SUM(work_ytd!I13:J13)</f>
        <v>358477649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91146077</v>
      </c>
      <c r="O14" s="120">
        <f t="shared" si="2"/>
        <v>58556440</v>
      </c>
      <c r="P14" s="120">
        <f t="shared" si="2"/>
        <v>32589637</v>
      </c>
      <c r="Q14" s="188"/>
      <c r="R14" s="186">
        <f t="shared" si="5"/>
        <v>885232664</v>
      </c>
      <c r="S14" s="120">
        <f t="shared" si="6"/>
        <v>526755015</v>
      </c>
      <c r="T14" s="185">
        <f t="shared" si="7"/>
        <v>358477649</v>
      </c>
      <c r="U14" s="132"/>
    </row>
    <row r="15" spans="1:21" ht="15">
      <c r="A15" s="37" t="s">
        <v>925</v>
      </c>
      <c r="B15" s="37">
        <f t="shared" si="3"/>
        <v>25928523</v>
      </c>
      <c r="C15" s="38">
        <f>SUM(work!G14:H14)</f>
        <v>14239509</v>
      </c>
      <c r="D15" s="46">
        <f>SUM(work!I14:J14)</f>
        <v>11689014</v>
      </c>
      <c r="E15" s="46"/>
      <c r="F15" s="37">
        <f t="shared" si="4"/>
        <v>449829849</v>
      </c>
      <c r="G15" s="46">
        <f>SUM(work_ytd!G14:H14)</f>
        <v>149614526</v>
      </c>
      <c r="H15" s="46">
        <f>SUM(work_ytd!I14:J14)</f>
        <v>300215323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25928523</v>
      </c>
      <c r="O15" s="120">
        <f t="shared" si="2"/>
        <v>14239509</v>
      </c>
      <c r="P15" s="120">
        <f t="shared" si="2"/>
        <v>11689014</v>
      </c>
      <c r="Q15" s="188"/>
      <c r="R15" s="186">
        <f t="shared" si="5"/>
        <v>449829849</v>
      </c>
      <c r="S15" s="120">
        <f t="shared" si="6"/>
        <v>149614526</v>
      </c>
      <c r="T15" s="185">
        <f t="shared" si="7"/>
        <v>300215323</v>
      </c>
      <c r="U15" s="132"/>
    </row>
    <row r="16" spans="1:21" ht="15">
      <c r="A16" s="37" t="s">
        <v>996</v>
      </c>
      <c r="B16" s="37">
        <f t="shared" si="3"/>
        <v>130842394</v>
      </c>
      <c r="C16" s="38">
        <f>SUM(work!G15:H15)</f>
        <v>93395989</v>
      </c>
      <c r="D16" s="46">
        <f>SUM(work!I15:J15)</f>
        <v>37446405</v>
      </c>
      <c r="E16" s="46"/>
      <c r="F16" s="37">
        <f t="shared" si="4"/>
        <v>1567389245</v>
      </c>
      <c r="G16" s="46">
        <f>SUM(work_ytd!G15:H15)</f>
        <v>1213858601</v>
      </c>
      <c r="H16" s="46">
        <f>SUM(work_ytd!I15:J15)</f>
        <v>353530644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130842394</v>
      </c>
      <c r="O16" s="120">
        <f t="shared" si="2"/>
        <v>93395989</v>
      </c>
      <c r="P16" s="120">
        <f t="shared" si="2"/>
        <v>37446405</v>
      </c>
      <c r="Q16" s="188"/>
      <c r="R16" s="186">
        <f t="shared" si="5"/>
        <v>1567389245</v>
      </c>
      <c r="S16" s="120">
        <f t="shared" si="6"/>
        <v>1213858601</v>
      </c>
      <c r="T16" s="185">
        <f t="shared" si="7"/>
        <v>353530644</v>
      </c>
      <c r="U16" s="132"/>
    </row>
    <row r="17" spans="1:21" ht="15">
      <c r="A17" s="37" t="s">
        <v>1033</v>
      </c>
      <c r="B17" s="37">
        <f t="shared" si="3"/>
        <v>24075132</v>
      </c>
      <c r="C17" s="38">
        <f>SUM(work!G16:H16)</f>
        <v>10100228</v>
      </c>
      <c r="D17" s="46">
        <f>SUM(work!I16:J16)</f>
        <v>13974904</v>
      </c>
      <c r="E17" s="46"/>
      <c r="F17" s="37">
        <f t="shared" si="4"/>
        <v>140200366</v>
      </c>
      <c r="G17" s="46">
        <f>SUM(work_ytd!G16:H16)</f>
        <v>74520220</v>
      </c>
      <c r="H17" s="46">
        <f>SUM(work_ytd!I16:J16)</f>
        <v>65680146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24075132</v>
      </c>
      <c r="O17" s="120">
        <f t="shared" si="2"/>
        <v>10100228</v>
      </c>
      <c r="P17" s="120">
        <f t="shared" si="2"/>
        <v>13974904</v>
      </c>
      <c r="Q17" s="188"/>
      <c r="R17" s="186">
        <f t="shared" si="5"/>
        <v>140200366</v>
      </c>
      <c r="S17" s="120">
        <f t="shared" si="6"/>
        <v>74520220</v>
      </c>
      <c r="T17" s="185">
        <f t="shared" si="7"/>
        <v>65680146</v>
      </c>
      <c r="U17" s="132"/>
    </row>
    <row r="18" spans="1:21" ht="15">
      <c r="A18" s="37" t="s">
        <v>1111</v>
      </c>
      <c r="B18" s="37">
        <f t="shared" si="3"/>
        <v>68451683</v>
      </c>
      <c r="C18" s="38">
        <f>SUM(work!G17:H17)</f>
        <v>17925464</v>
      </c>
      <c r="D18" s="46">
        <f>SUM(work!I17:J17)</f>
        <v>50526219</v>
      </c>
      <c r="E18" s="46"/>
      <c r="F18" s="37">
        <f t="shared" si="4"/>
        <v>492800792</v>
      </c>
      <c r="G18" s="46">
        <f>SUM(work_ytd!G17:H17)</f>
        <v>177490878</v>
      </c>
      <c r="H18" s="46">
        <f>SUM(work_ytd!I17:J17)</f>
        <v>315309914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68451683</v>
      </c>
      <c r="O18" s="120">
        <f t="shared" si="2"/>
        <v>17925464</v>
      </c>
      <c r="P18" s="120">
        <f t="shared" si="2"/>
        <v>50526219</v>
      </c>
      <c r="Q18" s="188"/>
      <c r="R18" s="186">
        <f t="shared" si="5"/>
        <v>492800792</v>
      </c>
      <c r="S18" s="120">
        <f t="shared" si="6"/>
        <v>177490878</v>
      </c>
      <c r="T18" s="185">
        <f t="shared" si="7"/>
        <v>315309914</v>
      </c>
      <c r="U18" s="132"/>
    </row>
    <row r="19" spans="1:21" ht="15">
      <c r="A19" s="37" t="s">
        <v>1154</v>
      </c>
      <c r="B19" s="37">
        <f t="shared" si="3"/>
        <v>150345711</v>
      </c>
      <c r="C19" s="38">
        <f>SUM(work!G18:H18)</f>
        <v>56428069</v>
      </c>
      <c r="D19" s="46">
        <f>SUM(work!I18:J18)</f>
        <v>93917642</v>
      </c>
      <c r="E19" s="46"/>
      <c r="F19" s="37">
        <f t="shared" si="4"/>
        <v>1299069294</v>
      </c>
      <c r="G19" s="46">
        <f>SUM(work_ytd!G18:H18)</f>
        <v>433494083</v>
      </c>
      <c r="H19" s="46">
        <f>SUM(work_ytd!I18:J18)</f>
        <v>865575211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150345711</v>
      </c>
      <c r="O19" s="120">
        <f t="shared" si="2"/>
        <v>56428069</v>
      </c>
      <c r="P19" s="120">
        <f t="shared" si="2"/>
        <v>93917642</v>
      </c>
      <c r="Q19" s="188"/>
      <c r="R19" s="186">
        <f t="shared" si="5"/>
        <v>1299069294</v>
      </c>
      <c r="S19" s="120">
        <f t="shared" si="6"/>
        <v>433494083</v>
      </c>
      <c r="T19" s="185">
        <f t="shared" si="7"/>
        <v>865575211</v>
      </c>
      <c r="U19" s="132"/>
    </row>
    <row r="20" spans="1:21" ht="15">
      <c r="A20" s="37" t="s">
        <v>1228</v>
      </c>
      <c r="B20" s="37">
        <f t="shared" si="3"/>
        <v>101403719</v>
      </c>
      <c r="C20" s="38">
        <f>SUM(work!G19:H19)</f>
        <v>75006601</v>
      </c>
      <c r="D20" s="46">
        <f>SUM(work!I19:J19)</f>
        <v>26397118</v>
      </c>
      <c r="E20" s="46"/>
      <c r="F20" s="37">
        <f t="shared" si="4"/>
        <v>881226204</v>
      </c>
      <c r="G20" s="46">
        <f>SUM(work_ytd!G19:H19)</f>
        <v>567106061</v>
      </c>
      <c r="H20" s="46">
        <f>SUM(work_ytd!I19:J19)</f>
        <v>314120143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101403719</v>
      </c>
      <c r="O20" s="120">
        <f t="shared" si="2"/>
        <v>75006601</v>
      </c>
      <c r="P20" s="120">
        <f t="shared" si="2"/>
        <v>26397118</v>
      </c>
      <c r="Q20" s="188"/>
      <c r="R20" s="186">
        <f t="shared" si="5"/>
        <v>881226204</v>
      </c>
      <c r="S20" s="120">
        <f t="shared" si="6"/>
        <v>567106061</v>
      </c>
      <c r="T20" s="185">
        <f t="shared" si="7"/>
        <v>314120143</v>
      </c>
      <c r="U20" s="132"/>
    </row>
    <row r="21" spans="1:21" ht="15">
      <c r="A21" s="37" t="s">
        <v>1386</v>
      </c>
      <c r="B21" s="37">
        <f t="shared" si="3"/>
        <v>94536856</v>
      </c>
      <c r="C21" s="38">
        <f>SUM(work!G20:H20)</f>
        <v>67062088</v>
      </c>
      <c r="D21" s="46">
        <f>SUM(work!I20:J20)</f>
        <v>27474768</v>
      </c>
      <c r="E21" s="46"/>
      <c r="F21" s="37">
        <f t="shared" si="4"/>
        <v>752851935</v>
      </c>
      <c r="G21" s="46">
        <f>SUM(work_ytd!G20:H20)</f>
        <v>398994060</v>
      </c>
      <c r="H21" s="46">
        <f>SUM(work_ytd!I20:J20)</f>
        <v>353857875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94536856</v>
      </c>
      <c r="O21" s="120">
        <f t="shared" si="2"/>
        <v>67062088</v>
      </c>
      <c r="P21" s="120">
        <f t="shared" si="2"/>
        <v>27474768</v>
      </c>
      <c r="Q21" s="188"/>
      <c r="R21" s="186">
        <f t="shared" si="5"/>
        <v>752851935</v>
      </c>
      <c r="S21" s="120">
        <f t="shared" si="6"/>
        <v>398994060</v>
      </c>
      <c r="T21" s="185">
        <f t="shared" si="7"/>
        <v>353857875</v>
      </c>
      <c r="U21" s="132"/>
    </row>
    <row r="22" spans="1:21" ht="15">
      <c r="A22" s="37" t="s">
        <v>1503</v>
      </c>
      <c r="B22" s="37">
        <f t="shared" si="3"/>
        <v>83525235</v>
      </c>
      <c r="C22" s="38">
        <f>SUM(work!G21:H21)</f>
        <v>68140363</v>
      </c>
      <c r="D22" s="46">
        <f>SUM(work!I21:J21)</f>
        <v>15384872</v>
      </c>
      <c r="E22" s="46"/>
      <c r="F22" s="37">
        <f t="shared" si="4"/>
        <v>777935787</v>
      </c>
      <c r="G22" s="46">
        <f>SUM(work_ytd!G21:H21)</f>
        <v>630036110</v>
      </c>
      <c r="H22" s="46">
        <f>SUM(work_ytd!I21:J21)</f>
        <v>147899677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83525235</v>
      </c>
      <c r="O22" s="120">
        <f t="shared" si="2"/>
        <v>68140363</v>
      </c>
      <c r="P22" s="120">
        <f t="shared" si="2"/>
        <v>15384872</v>
      </c>
      <c r="Q22" s="188"/>
      <c r="R22" s="186">
        <f t="shared" si="5"/>
        <v>777935787</v>
      </c>
      <c r="S22" s="120">
        <f t="shared" si="6"/>
        <v>630036110</v>
      </c>
      <c r="T22" s="185">
        <f t="shared" si="7"/>
        <v>147899677</v>
      </c>
      <c r="U22" s="132"/>
    </row>
    <row r="23" spans="1:21" ht="15">
      <c r="A23" s="37" t="s">
        <v>1601</v>
      </c>
      <c r="B23" s="37">
        <f t="shared" si="3"/>
        <v>64298874</v>
      </c>
      <c r="C23" s="38">
        <f>SUM(work!G22:H22)</f>
        <v>15357385</v>
      </c>
      <c r="D23" s="46">
        <f>SUM(work!I22:J22)</f>
        <v>48941489</v>
      </c>
      <c r="E23" s="46"/>
      <c r="F23" s="37">
        <f t="shared" si="4"/>
        <v>376115936</v>
      </c>
      <c r="G23" s="46">
        <f>SUM(work_ytd!G22:H22)</f>
        <v>135050859</v>
      </c>
      <c r="H23" s="46">
        <f>SUM(work_ytd!I22:J22)</f>
        <v>241065077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64298874</v>
      </c>
      <c r="O23" s="120">
        <f t="shared" si="2"/>
        <v>15357385</v>
      </c>
      <c r="P23" s="120">
        <f t="shared" si="2"/>
        <v>48941489</v>
      </c>
      <c r="Q23" s="188"/>
      <c r="R23" s="186">
        <f t="shared" si="5"/>
        <v>376115936</v>
      </c>
      <c r="S23" s="120">
        <f t="shared" si="6"/>
        <v>135050859</v>
      </c>
      <c r="T23" s="185">
        <f t="shared" si="7"/>
        <v>241065077</v>
      </c>
      <c r="U23" s="132"/>
    </row>
    <row r="24" spans="1:21" ht="15">
      <c r="A24" s="37" t="s">
        <v>1649</v>
      </c>
      <c r="B24" s="37">
        <f t="shared" si="3"/>
        <v>18365979</v>
      </c>
      <c r="C24" s="38">
        <f>SUM(work!G23:H23)</f>
        <v>3407897</v>
      </c>
      <c r="D24" s="46">
        <f>SUM(work!I23:J23)</f>
        <v>14958082</v>
      </c>
      <c r="E24" s="46"/>
      <c r="F24" s="37">
        <f t="shared" si="4"/>
        <v>122774082</v>
      </c>
      <c r="G24" s="46">
        <f>SUM(work_ytd!G23:H23)</f>
        <v>19534504</v>
      </c>
      <c r="H24" s="46">
        <f>SUM(work_ytd!I23:J23)</f>
        <v>103239578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18365979</v>
      </c>
      <c r="O24" s="120">
        <f t="shared" si="8"/>
        <v>3407897</v>
      </c>
      <c r="P24" s="120">
        <f t="shared" si="8"/>
        <v>14958082</v>
      </c>
      <c r="Q24" s="188"/>
      <c r="R24" s="186">
        <f t="shared" si="5"/>
        <v>122774082</v>
      </c>
      <c r="S24" s="120">
        <f t="shared" si="6"/>
        <v>19534504</v>
      </c>
      <c r="T24" s="185">
        <f t="shared" si="7"/>
        <v>103239578</v>
      </c>
      <c r="U24" s="132"/>
    </row>
    <row r="25" spans="1:21" ht="15">
      <c r="A25" s="37" t="s">
        <v>1700</v>
      </c>
      <c r="B25" s="37">
        <f t="shared" si="3"/>
        <v>54422193</v>
      </c>
      <c r="C25" s="38">
        <f>SUM(work!G24:H24)</f>
        <v>29518122</v>
      </c>
      <c r="D25" s="46">
        <f>SUM(work!I24:J24)</f>
        <v>24904071</v>
      </c>
      <c r="E25" s="46"/>
      <c r="F25" s="37">
        <f t="shared" si="4"/>
        <v>611024504</v>
      </c>
      <c r="G25" s="46">
        <f>SUM(work_ytd!G24:H24)</f>
        <v>217982851</v>
      </c>
      <c r="H25" s="46">
        <f>SUM(work_ytd!I24:J24)</f>
        <v>393041653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54422193</v>
      </c>
      <c r="O25" s="120">
        <f t="shared" si="8"/>
        <v>29518122</v>
      </c>
      <c r="P25" s="120">
        <f t="shared" si="8"/>
        <v>24904071</v>
      </c>
      <c r="Q25" s="188"/>
      <c r="R25" s="186">
        <f t="shared" si="5"/>
        <v>611024504</v>
      </c>
      <c r="S25" s="120">
        <f t="shared" si="6"/>
        <v>217982851</v>
      </c>
      <c r="T25" s="185">
        <f t="shared" si="7"/>
        <v>393041653</v>
      </c>
      <c r="U25" s="132"/>
    </row>
    <row r="26" spans="1:21" ht="15">
      <c r="A26" s="37" t="s">
        <v>48</v>
      </c>
      <c r="B26" s="37">
        <f t="shared" si="3"/>
        <v>14988618</v>
      </c>
      <c r="C26" s="38">
        <f>SUM(work!G25:H25)</f>
        <v>7093587</v>
      </c>
      <c r="D26" s="46">
        <f>SUM(work!I25:J25)</f>
        <v>7895031</v>
      </c>
      <c r="E26" s="46"/>
      <c r="F26" s="37">
        <f t="shared" si="4"/>
        <v>99835595</v>
      </c>
      <c r="G26" s="46">
        <f>SUM(work_ytd!G25:H25)</f>
        <v>61241392</v>
      </c>
      <c r="H26" s="46">
        <f>SUM(work_ytd!I25:J25)</f>
        <v>38594203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14988618</v>
      </c>
      <c r="O26" s="120">
        <f t="shared" si="8"/>
        <v>7093587</v>
      </c>
      <c r="P26" s="120">
        <f t="shared" si="8"/>
        <v>7895031</v>
      </c>
      <c r="Q26" s="188"/>
      <c r="R26" s="186">
        <f t="shared" si="5"/>
        <v>99835595</v>
      </c>
      <c r="S26" s="120">
        <f t="shared" si="6"/>
        <v>61241392</v>
      </c>
      <c r="T26" s="185">
        <f t="shared" si="7"/>
        <v>38594203</v>
      </c>
      <c r="U26" s="132"/>
    </row>
    <row r="27" spans="1:21" ht="15">
      <c r="A27" s="37" t="s">
        <v>130</v>
      </c>
      <c r="B27" s="37">
        <f t="shared" si="3"/>
        <v>122085342</v>
      </c>
      <c r="C27" s="38">
        <f>SUM(work!G26:H26)</f>
        <v>83264232</v>
      </c>
      <c r="D27" s="46">
        <f>SUM(work!I26:J26)</f>
        <v>38821110</v>
      </c>
      <c r="E27" s="46"/>
      <c r="F27" s="37">
        <f t="shared" si="4"/>
        <v>643930858</v>
      </c>
      <c r="G27" s="46">
        <f>SUM(work_ytd!G26:H26)</f>
        <v>352605460</v>
      </c>
      <c r="H27" s="46">
        <f>SUM(work_ytd!I26:J26)</f>
        <v>291325398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122085342</v>
      </c>
      <c r="O27" s="120">
        <f t="shared" si="8"/>
        <v>83264232</v>
      </c>
      <c r="P27" s="120">
        <f t="shared" si="8"/>
        <v>38821110</v>
      </c>
      <c r="Q27" s="188"/>
      <c r="R27" s="186">
        <f t="shared" si="5"/>
        <v>643930858</v>
      </c>
      <c r="S27" s="120">
        <f t="shared" si="6"/>
        <v>352605460</v>
      </c>
      <c r="T27" s="185">
        <f t="shared" si="7"/>
        <v>291325398</v>
      </c>
      <c r="U27" s="132"/>
    </row>
    <row r="28" spans="1:21" ht="15">
      <c r="A28" s="37" t="s">
        <v>195</v>
      </c>
      <c r="B28" s="37">
        <f t="shared" si="3"/>
        <v>4167499</v>
      </c>
      <c r="C28" s="38">
        <f>SUM(work!G27:H27)</f>
        <v>2260466</v>
      </c>
      <c r="D28" s="46">
        <f>SUM(work!I27:J27)</f>
        <v>1907033</v>
      </c>
      <c r="E28" s="46"/>
      <c r="F28" s="37">
        <f t="shared" si="4"/>
        <v>91451758</v>
      </c>
      <c r="G28" s="46">
        <f>SUM(work_ytd!G27:H27)</f>
        <v>26756819</v>
      </c>
      <c r="H28" s="46">
        <f>SUM(work_ytd!I27:J27)</f>
        <v>64694939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4167499</v>
      </c>
      <c r="O28" s="120">
        <f t="shared" si="8"/>
        <v>2260466</v>
      </c>
      <c r="P28" s="120">
        <f t="shared" si="8"/>
        <v>1907033</v>
      </c>
      <c r="Q28" s="188"/>
      <c r="R28" s="186">
        <f t="shared" si="5"/>
        <v>91451758</v>
      </c>
      <c r="S28" s="120">
        <f t="shared" si="6"/>
        <v>26756819</v>
      </c>
      <c r="T28" s="185">
        <f t="shared" si="7"/>
        <v>64694939</v>
      </c>
      <c r="U28" s="132"/>
    </row>
    <row r="29" spans="1:21" ht="15">
      <c r="A29" s="37" t="s">
        <v>5</v>
      </c>
      <c r="B29" s="37">
        <f t="shared" si="3"/>
        <v>5868302</v>
      </c>
      <c r="C29" s="38">
        <f>SUM(work!G28:H28)</f>
        <v>0</v>
      </c>
      <c r="D29" s="46">
        <f>SUM(work!I28:J28)</f>
        <v>5868302</v>
      </c>
      <c r="E29" s="46"/>
      <c r="F29" s="37">
        <f t="shared" si="4"/>
        <v>165841262</v>
      </c>
      <c r="G29" s="46">
        <f>SUM(work_ytd!G28:H28)</f>
        <v>0</v>
      </c>
      <c r="H29" s="46">
        <f>SUM(work_ytd!I28:J28)</f>
        <v>165841262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5868302</v>
      </c>
      <c r="O29" s="120">
        <f t="shared" si="8"/>
        <v>0</v>
      </c>
      <c r="P29" s="120">
        <f t="shared" si="8"/>
        <v>5868302</v>
      </c>
      <c r="Q29" s="188"/>
      <c r="R29" s="186">
        <f t="shared" si="5"/>
        <v>165841262</v>
      </c>
      <c r="S29" s="120">
        <f t="shared" si="6"/>
        <v>0</v>
      </c>
      <c r="T29" s="185">
        <f t="shared" si="7"/>
        <v>165841262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1372587971</v>
      </c>
      <c r="C31" s="39">
        <f>SUM(C8:C29)</f>
        <v>802668803</v>
      </c>
      <c r="D31" s="39">
        <f>SUM(D8:D29)</f>
        <v>569919168</v>
      </c>
      <c r="E31" s="39"/>
      <c r="F31" s="39">
        <f>SUM(F8:F29)</f>
        <v>12424988723</v>
      </c>
      <c r="G31" s="39">
        <f>SUM(G8:G29)</f>
        <v>6561007787</v>
      </c>
      <c r="H31" s="39">
        <f>SUM(H8:H29)</f>
        <v>5863980936</v>
      </c>
      <c r="I31" s="38"/>
      <c r="J31" s="75"/>
      <c r="K31" s="75"/>
      <c r="L31" s="199"/>
      <c r="M31" s="200" t="str">
        <f>A31</f>
        <v>New Jersey</v>
      </c>
      <c r="N31" s="201">
        <f>B31</f>
        <v>1372587971</v>
      </c>
      <c r="O31" s="201">
        <f>C31</f>
        <v>802668803</v>
      </c>
      <c r="P31" s="201">
        <f>D31</f>
        <v>569919168</v>
      </c>
      <c r="Q31" s="202"/>
      <c r="R31" s="200">
        <f t="shared" si="5"/>
        <v>12424988723</v>
      </c>
      <c r="S31" s="201">
        <f t="shared" si="6"/>
        <v>6561007787</v>
      </c>
      <c r="T31" s="203">
        <f t="shared" si="7"/>
        <v>5863980936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2351</v>
      </c>
      <c r="B33" s="222">
        <v>1361323953</v>
      </c>
      <c r="C33" s="222">
        <v>596650996</v>
      </c>
      <c r="D33" s="222">
        <v>764672957</v>
      </c>
      <c r="E33" s="222"/>
      <c r="F33" s="222">
        <v>13034052655</v>
      </c>
      <c r="G33" s="222">
        <v>6944546858</v>
      </c>
      <c r="H33" s="222">
        <v>6089505797</v>
      </c>
      <c r="L33" s="195"/>
      <c r="M33" s="161" t="str">
        <f>A33</f>
        <v> September 2016</v>
      </c>
      <c r="N33" s="159">
        <f>B33</f>
        <v>1361323953</v>
      </c>
      <c r="O33" s="224">
        <f>C33</f>
        <v>596650996</v>
      </c>
      <c r="P33" s="224">
        <f>D33</f>
        <v>764672957</v>
      </c>
      <c r="Q33" s="160"/>
      <c r="R33" s="159">
        <f>F33</f>
        <v>13034052655</v>
      </c>
      <c r="S33" s="224">
        <f>G33</f>
        <v>6944546858</v>
      </c>
      <c r="T33" s="224">
        <f>H33</f>
        <v>6089505797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11/8/17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369080293</v>
      </c>
      <c r="G7" s="39">
        <f>SUM(G31:G53)</f>
        <v>157438889</v>
      </c>
      <c r="H7" s="39">
        <f>SUM(H31:H53)</f>
        <v>81748193</v>
      </c>
      <c r="I7" s="39">
        <f>SUM(I31:I53)</f>
        <v>39076548</v>
      </c>
      <c r="J7" s="39">
        <f>SUM(J31:J53)</f>
        <v>90816663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1456499587</v>
      </c>
      <c r="G8" s="37">
        <f>SUM(G54:G123)</f>
        <v>329061753</v>
      </c>
      <c r="H8" s="37">
        <f>SUM(H54:H123)</f>
        <v>378870186</v>
      </c>
      <c r="I8" s="37">
        <f>SUM(I54:I123)</f>
        <v>301325940</v>
      </c>
      <c r="J8" s="37">
        <f>SUM(J54:J123)</f>
        <v>447241708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419233146</v>
      </c>
      <c r="G9" s="37">
        <f>SUM(G124:G163)</f>
        <v>67809806</v>
      </c>
      <c r="H9" s="37">
        <f>SUM(H124:H163)</f>
        <v>119824631</v>
      </c>
      <c r="I9" s="37">
        <f>SUM(I124:I163)</f>
        <v>68873513</v>
      </c>
      <c r="J9" s="37">
        <f>SUM(J124:J163)</f>
        <v>162725196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454469263</v>
      </c>
      <c r="G10" s="37">
        <f>SUM(G164:G200)</f>
        <v>49115604</v>
      </c>
      <c r="H10" s="37">
        <f>SUM(H164:H200)</f>
        <v>133857428</v>
      </c>
      <c r="I10" s="37">
        <f>SUM(I164:I200)</f>
        <v>69385865</v>
      </c>
      <c r="J10" s="37">
        <f>SUM(J164:J200)</f>
        <v>202110366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282700700</v>
      </c>
      <c r="G11" s="37">
        <f>SUM(G201:G216)</f>
        <v>166579784</v>
      </c>
      <c r="H11" s="37">
        <f>SUM(H201:H216)</f>
        <v>75204896</v>
      </c>
      <c r="I11" s="37">
        <f>SUM(I201:I216)</f>
        <v>13708305</v>
      </c>
      <c r="J11" s="37">
        <f>SUM(J201:J216)</f>
        <v>27207715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85495603</v>
      </c>
      <c r="G12" s="37">
        <f>SUM(G217:G230)</f>
        <v>2130552</v>
      </c>
      <c r="H12" s="37">
        <f>SUM(H217:H230)</f>
        <v>14324626</v>
      </c>
      <c r="I12" s="37">
        <f>SUM(I217:I230)</f>
        <v>37785891</v>
      </c>
      <c r="J12" s="37">
        <f>SUM(J217:J230)</f>
        <v>31254534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885232664</v>
      </c>
      <c r="G13" s="37">
        <f>SUM(G231:G252)</f>
        <v>239103455</v>
      </c>
      <c r="H13" s="37">
        <f>SUM(H231:H252)</f>
        <v>287651560</v>
      </c>
      <c r="I13" s="37">
        <f>SUM(I231:I252)</f>
        <v>118601547</v>
      </c>
      <c r="J13" s="37">
        <f>SUM(J231:J252)</f>
        <v>239876102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449829849</v>
      </c>
      <c r="G14" s="37">
        <f>SUM(G253:G276)</f>
        <v>67481869</v>
      </c>
      <c r="H14" s="37">
        <f>SUM(H253:H276)</f>
        <v>82132657</v>
      </c>
      <c r="I14" s="37">
        <f>SUM(I253:I276)</f>
        <v>164719457</v>
      </c>
      <c r="J14" s="37">
        <f>SUM(J253:J276)</f>
        <v>135495866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1567389245</v>
      </c>
      <c r="G15" s="37">
        <f>SUM(G277:G288)</f>
        <v>937988234</v>
      </c>
      <c r="H15" s="37">
        <f>SUM(H277:H288)</f>
        <v>275870367</v>
      </c>
      <c r="I15" s="37">
        <f>SUM(I277:I288)</f>
        <v>138618645</v>
      </c>
      <c r="J15" s="37">
        <f>SUM(J277:J288)</f>
        <v>214911999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140200366</v>
      </c>
      <c r="G16" s="37">
        <f>SUM(G289:G314)</f>
        <v>23643317</v>
      </c>
      <c r="H16" s="37">
        <f>SUM(H289:H314)</f>
        <v>50876903</v>
      </c>
      <c r="I16" s="37">
        <f>SUM(I289:I314)</f>
        <v>15704972</v>
      </c>
      <c r="J16" s="37">
        <f>SUM(J289:J314)</f>
        <v>49975174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492800792</v>
      </c>
      <c r="G17" s="37">
        <f>SUM(G315:G327)</f>
        <v>50268499</v>
      </c>
      <c r="H17" s="37">
        <f>SUM(H315:H327)</f>
        <v>127222379</v>
      </c>
      <c r="I17" s="37">
        <f>SUM(I315:I327)</f>
        <v>58559742</v>
      </c>
      <c r="J17" s="37">
        <f>SUM(J315:J327)</f>
        <v>256750172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1299069294</v>
      </c>
      <c r="G18" s="37">
        <f>SUM(G328:G352)</f>
        <v>219261120</v>
      </c>
      <c r="H18" s="37">
        <f>SUM(H328:H352)</f>
        <v>214232963</v>
      </c>
      <c r="I18" s="37">
        <f>SUM(I328:I352)</f>
        <v>286400512</v>
      </c>
      <c r="J18" s="37">
        <f>SUM(J328:J352)</f>
        <v>579174699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881226204</v>
      </c>
      <c r="G19" s="37">
        <f>SUM(G353:G405)</f>
        <v>286159949</v>
      </c>
      <c r="H19" s="37">
        <f>SUM(H353:H405)</f>
        <v>280946112</v>
      </c>
      <c r="I19" s="37">
        <f>SUM(I353:I405)</f>
        <v>76884245</v>
      </c>
      <c r="J19" s="37">
        <f>SUM(J353:J405)</f>
        <v>237235898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752851935</v>
      </c>
      <c r="G20" s="37">
        <f>SUM(G406:G444)</f>
        <v>167865796</v>
      </c>
      <c r="H20" s="37">
        <f>SUM(H406:H444)</f>
        <v>231128264</v>
      </c>
      <c r="I20" s="37">
        <f>SUM(I406:I444)</f>
        <v>67081615</v>
      </c>
      <c r="J20" s="37">
        <f>SUM(J406:J444)</f>
        <v>286776260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777935787</v>
      </c>
      <c r="G21" s="37">
        <f>SUM(G445:G477)</f>
        <v>384244977</v>
      </c>
      <c r="H21" s="37">
        <f>SUM(H445:H477)</f>
        <v>245791133</v>
      </c>
      <c r="I21" s="37">
        <f>SUM(I445:I477)</f>
        <v>36458382</v>
      </c>
      <c r="J21" s="37">
        <f>SUM(J445:J477)</f>
        <v>111441295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376115936</v>
      </c>
      <c r="G22" s="37">
        <f>SUM(G478:G493)</f>
        <v>31117900</v>
      </c>
      <c r="H22" s="37">
        <f>SUM(H478:H493)</f>
        <v>103932959</v>
      </c>
      <c r="I22" s="37">
        <f>SUM(I478:I493)</f>
        <v>65564337</v>
      </c>
      <c r="J22" s="37">
        <f>SUM(J478:J493)</f>
        <v>175500740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122774082</v>
      </c>
      <c r="G23" s="37">
        <f>SUM(G494:G508)</f>
        <v>4978056</v>
      </c>
      <c r="H23" s="37">
        <f>SUM(H494:H508)</f>
        <v>14556448</v>
      </c>
      <c r="I23" s="37">
        <f>SUM(I494:I508)</f>
        <v>25051424</v>
      </c>
      <c r="J23" s="37">
        <f>SUM(J494:J508)</f>
        <v>78188154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611024504</v>
      </c>
      <c r="G24" s="37">
        <f>SUM(G509:G529)</f>
        <v>80887945</v>
      </c>
      <c r="H24" s="37">
        <f>SUM(H509:H529)</f>
        <v>137094906</v>
      </c>
      <c r="I24" s="37">
        <f>SUM(I509:I529)</f>
        <v>88164910</v>
      </c>
      <c r="J24" s="37">
        <f>SUM(J509:J529)</f>
        <v>304876743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99835595</v>
      </c>
      <c r="G25" s="37">
        <f>SUM(G530:G553)</f>
        <v>12038820</v>
      </c>
      <c r="H25" s="37">
        <f>SUM(H530:H553)</f>
        <v>49202572</v>
      </c>
      <c r="I25" s="37">
        <f>SUM(I530:I553)</f>
        <v>10578994</v>
      </c>
      <c r="J25" s="37">
        <f>SUM(J530:J553)</f>
        <v>28015209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643930858</v>
      </c>
      <c r="G26" s="37">
        <f>SUM(G554:G574)</f>
        <v>155588672</v>
      </c>
      <c r="H26" s="37">
        <f>SUM(H554:H574)</f>
        <v>197016788</v>
      </c>
      <c r="I26" s="37">
        <f>SUM(I554:I574)</f>
        <v>88017440</v>
      </c>
      <c r="J26" s="37">
        <f>SUM(J554:J574)</f>
        <v>203307958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91451758</v>
      </c>
      <c r="G27" s="37">
        <f>SUM(G575:G597)</f>
        <v>6942102</v>
      </c>
      <c r="H27" s="37">
        <f>SUM(H575:H597)</f>
        <v>19814717</v>
      </c>
      <c r="I27" s="37">
        <f>SUM(I575:I597)</f>
        <v>18735120</v>
      </c>
      <c r="J27" s="37">
        <f>SUM(J575:J597)</f>
        <v>45959819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165841262</v>
      </c>
      <c r="G28" s="37">
        <f>G598</f>
        <v>0</v>
      </c>
      <c r="H28" s="37">
        <f>H598</f>
        <v>0</v>
      </c>
      <c r="I28" s="37">
        <f>I598</f>
        <v>159441825</v>
      </c>
      <c r="J28" s="37">
        <f>J598</f>
        <v>6399437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12424988723</v>
      </c>
      <c r="G29" s="39">
        <f>SUM(G7:G28)</f>
        <v>3439707099</v>
      </c>
      <c r="H29" s="39">
        <f>SUM(H7:H28)</f>
        <v>3121300688</v>
      </c>
      <c r="I29" s="39">
        <f>SUM(I7:I28)</f>
        <v>1948739229</v>
      </c>
      <c r="J29" s="39">
        <f>SUM(J7:J28)</f>
        <v>3915241707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4378902</v>
      </c>
      <c r="G31" s="105">
        <v>294401</v>
      </c>
      <c r="H31" s="105">
        <v>1916230</v>
      </c>
      <c r="I31" s="105">
        <v>1085275</v>
      </c>
      <c r="J31" s="105">
        <v>1082996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150115933</v>
      </c>
      <c r="G32" s="107">
        <v>101469260</v>
      </c>
      <c r="H32" s="107">
        <v>7674696</v>
      </c>
      <c r="I32" s="107">
        <v>12249517</v>
      </c>
      <c r="J32" s="107">
        <v>28722460</v>
      </c>
      <c r="K32" s="36"/>
      <c r="L32" s="225" t="s">
        <v>2348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18022407</v>
      </c>
      <c r="G33" s="107">
        <v>7590657</v>
      </c>
      <c r="H33" s="107">
        <v>9966299</v>
      </c>
      <c r="I33" s="107">
        <v>100000</v>
      </c>
      <c r="J33" s="107">
        <v>365451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1830556</v>
      </c>
      <c r="G34" s="107">
        <v>183800</v>
      </c>
      <c r="H34" s="107">
        <v>1040013</v>
      </c>
      <c r="I34" s="107">
        <v>19500</v>
      </c>
      <c r="J34" s="107">
        <v>587243</v>
      </c>
      <c r="K34" s="36"/>
      <c r="L34" s="225" t="s">
        <v>2343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14640897</v>
      </c>
      <c r="G35" s="107">
        <v>315050</v>
      </c>
      <c r="H35" s="107">
        <v>1320519</v>
      </c>
      <c r="I35" s="107">
        <v>379575</v>
      </c>
      <c r="J35" s="107">
        <v>12625753</v>
      </c>
      <c r="K35" s="36"/>
      <c r="L35" s="225" t="s">
        <v>2348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158860</v>
      </c>
      <c r="G36" s="107">
        <v>3500</v>
      </c>
      <c r="H36" s="107">
        <v>133100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1531381</v>
      </c>
      <c r="G37" s="107">
        <v>94200</v>
      </c>
      <c r="H37" s="107">
        <v>737336</v>
      </c>
      <c r="I37" s="107">
        <v>29000</v>
      </c>
      <c r="J37" s="107">
        <v>670845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38452995</v>
      </c>
      <c r="G38" s="107">
        <v>13468049</v>
      </c>
      <c r="H38" s="107">
        <v>11423617</v>
      </c>
      <c r="I38" s="107">
        <v>7894944</v>
      </c>
      <c r="J38" s="107">
        <v>5666385</v>
      </c>
      <c r="K38" s="36"/>
      <c r="L38" s="225" t="s">
        <v>2348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1676658</v>
      </c>
      <c r="G39" s="107">
        <v>406600</v>
      </c>
      <c r="H39" s="107">
        <v>610039</v>
      </c>
      <c r="I39" s="107">
        <v>141259</v>
      </c>
      <c r="J39" s="107">
        <v>518760</v>
      </c>
      <c r="K39" s="36"/>
      <c r="L39" s="225" t="s">
        <v>2343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2504614</v>
      </c>
      <c r="G40" s="107">
        <v>0</v>
      </c>
      <c r="H40" s="107">
        <v>234303</v>
      </c>
      <c r="I40" s="107">
        <v>140000</v>
      </c>
      <c r="J40" s="107">
        <v>2130311</v>
      </c>
      <c r="K40" s="36"/>
      <c r="L40" s="225" t="s">
        <v>2348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29416912</v>
      </c>
      <c r="G41" s="107">
        <v>2670600</v>
      </c>
      <c r="H41" s="107">
        <v>7817637</v>
      </c>
      <c r="I41" s="107">
        <v>11089693</v>
      </c>
      <c r="J41" s="107">
        <v>7838982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21790024</v>
      </c>
      <c r="G42" s="107">
        <v>3098920</v>
      </c>
      <c r="H42" s="107">
        <v>5546680</v>
      </c>
      <c r="I42" s="107">
        <v>1570688</v>
      </c>
      <c r="J42" s="107">
        <v>11573736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12341995</v>
      </c>
      <c r="G43" s="107">
        <v>540680</v>
      </c>
      <c r="H43" s="107">
        <v>3130359</v>
      </c>
      <c r="I43" s="107">
        <v>1114345</v>
      </c>
      <c r="J43" s="107">
        <v>7556611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2989340</v>
      </c>
      <c r="G44" s="107">
        <v>655100</v>
      </c>
      <c r="H44" s="107">
        <v>1851545</v>
      </c>
      <c r="I44" s="107">
        <v>59100</v>
      </c>
      <c r="J44" s="107">
        <v>423595</v>
      </c>
      <c r="K44" s="36"/>
      <c r="L44" s="225" t="s">
        <v>2343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9423600</v>
      </c>
      <c r="G45" s="107">
        <v>7340060</v>
      </c>
      <c r="H45" s="107">
        <v>2018830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21263678</v>
      </c>
      <c r="G46" s="107">
        <v>14161307</v>
      </c>
      <c r="H46" s="107">
        <v>6902279</v>
      </c>
      <c r="I46" s="107">
        <v>0</v>
      </c>
      <c r="J46" s="107">
        <v>200092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5538100</v>
      </c>
      <c r="G47" s="107">
        <v>1002150</v>
      </c>
      <c r="H47" s="107">
        <v>2288874</v>
      </c>
      <c r="I47" s="107">
        <v>165967</v>
      </c>
      <c r="J47" s="107">
        <v>2081109</v>
      </c>
      <c r="K47" s="36"/>
      <c r="L47" s="225" t="s">
        <v>2348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3251043</v>
      </c>
      <c r="G48" s="107">
        <v>109100</v>
      </c>
      <c r="H48" s="107">
        <v>2117464</v>
      </c>
      <c r="I48" s="107">
        <v>0</v>
      </c>
      <c r="J48" s="107">
        <v>1024479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5089727</v>
      </c>
      <c r="G49" s="107">
        <v>299500</v>
      </c>
      <c r="H49" s="107">
        <v>3222528</v>
      </c>
      <c r="I49" s="107">
        <v>258000</v>
      </c>
      <c r="J49" s="107">
        <v>1309699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389788</v>
      </c>
      <c r="G50" s="107">
        <v>22450</v>
      </c>
      <c r="H50" s="107">
        <v>304209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10012909</v>
      </c>
      <c r="G51" s="107">
        <v>2930575</v>
      </c>
      <c r="H51" s="107">
        <v>3624986</v>
      </c>
      <c r="I51" s="107">
        <v>287500</v>
      </c>
      <c r="J51" s="107">
        <v>3169848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13431419</v>
      </c>
      <c r="G52" s="107">
        <v>782900</v>
      </c>
      <c r="H52" s="107">
        <v>7219522</v>
      </c>
      <c r="I52" s="107">
        <v>2442750</v>
      </c>
      <c r="J52" s="107">
        <v>2986247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828555</v>
      </c>
      <c r="G53" s="107">
        <v>30</v>
      </c>
      <c r="H53" s="107">
        <v>647128</v>
      </c>
      <c r="I53" s="107">
        <v>0</v>
      </c>
      <c r="J53" s="107">
        <v>181397</v>
      </c>
      <c r="K53" s="36"/>
      <c r="L53" s="225" t="s">
        <v>2348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8599191</v>
      </c>
      <c r="G54" s="107">
        <v>379300</v>
      </c>
      <c r="H54" s="107">
        <v>5575755</v>
      </c>
      <c r="I54" s="107">
        <v>0</v>
      </c>
      <c r="J54" s="107">
        <v>2644136</v>
      </c>
      <c r="K54" s="36"/>
      <c r="L54" s="225" t="s">
        <v>2343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13638386</v>
      </c>
      <c r="G55" s="107">
        <v>6231275</v>
      </c>
      <c r="H55" s="107">
        <v>1499315</v>
      </c>
      <c r="I55" s="107">
        <v>103500</v>
      </c>
      <c r="J55" s="107">
        <v>5804296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13060514</v>
      </c>
      <c r="G56" s="107">
        <v>1790700</v>
      </c>
      <c r="H56" s="107">
        <v>11144048</v>
      </c>
      <c r="I56" s="107">
        <v>0</v>
      </c>
      <c r="J56" s="107">
        <v>125766</v>
      </c>
      <c r="K56" s="36"/>
      <c r="L56" s="225" t="s">
        <v>2343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11006602</v>
      </c>
      <c r="G57" s="107">
        <v>0</v>
      </c>
      <c r="H57" s="107">
        <v>1540360</v>
      </c>
      <c r="I57" s="107">
        <v>8502540</v>
      </c>
      <c r="J57" s="107">
        <v>963702</v>
      </c>
      <c r="K57" s="36"/>
      <c r="L57" s="225" t="s">
        <v>2348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11659130</v>
      </c>
      <c r="G58" s="107">
        <v>667000</v>
      </c>
      <c r="H58" s="107">
        <v>860115</v>
      </c>
      <c r="I58" s="107">
        <v>0</v>
      </c>
      <c r="J58" s="107">
        <v>10132015</v>
      </c>
      <c r="K58" s="36"/>
      <c r="L58" s="225" t="s">
        <v>2343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18447125</v>
      </c>
      <c r="G59" s="107">
        <v>8650000</v>
      </c>
      <c r="H59" s="107">
        <v>7785596</v>
      </c>
      <c r="I59" s="107">
        <v>0</v>
      </c>
      <c r="J59" s="107">
        <v>2011529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19821990</v>
      </c>
      <c r="G60" s="107">
        <v>5247050</v>
      </c>
      <c r="H60" s="107">
        <v>4220385</v>
      </c>
      <c r="I60" s="107">
        <v>1610500</v>
      </c>
      <c r="J60" s="107">
        <v>8744055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14824153</v>
      </c>
      <c r="G61" s="107">
        <v>8062600</v>
      </c>
      <c r="H61" s="107">
        <v>5675430</v>
      </c>
      <c r="I61" s="107">
        <v>0</v>
      </c>
      <c r="J61" s="107">
        <v>1086123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16695127</v>
      </c>
      <c r="G62" s="107">
        <v>7838801</v>
      </c>
      <c r="H62" s="107">
        <v>4212426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4734875</v>
      </c>
      <c r="G63" s="107">
        <v>200200</v>
      </c>
      <c r="H63" s="107">
        <v>4008550</v>
      </c>
      <c r="I63" s="107">
        <v>0</v>
      </c>
      <c r="J63" s="107">
        <v>526125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10018281</v>
      </c>
      <c r="G64" s="107">
        <v>609000</v>
      </c>
      <c r="H64" s="107">
        <v>6100024</v>
      </c>
      <c r="I64" s="107">
        <v>567500</v>
      </c>
      <c r="J64" s="107">
        <v>2741757</v>
      </c>
      <c r="K64" s="36"/>
      <c r="L64" s="225" t="s">
        <v>2348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7592415</v>
      </c>
      <c r="G65" s="107">
        <v>383900</v>
      </c>
      <c r="H65" s="107">
        <v>1099829</v>
      </c>
      <c r="I65" s="107">
        <v>1074401</v>
      </c>
      <c r="J65" s="107">
        <v>5034285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67514153</v>
      </c>
      <c r="G66" s="107">
        <v>59584100</v>
      </c>
      <c r="H66" s="107">
        <v>4734673</v>
      </c>
      <c r="I66" s="107">
        <v>513940</v>
      </c>
      <c r="J66" s="107">
        <v>2681440</v>
      </c>
      <c r="K66" s="36"/>
      <c r="L66" s="225" t="s">
        <v>2343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5461441</v>
      </c>
      <c r="G67" s="107">
        <v>389000</v>
      </c>
      <c r="H67" s="107">
        <v>3273349</v>
      </c>
      <c r="I67" s="107">
        <v>166750</v>
      </c>
      <c r="J67" s="107">
        <v>1632342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30469145</v>
      </c>
      <c r="G68" s="107">
        <v>4043000</v>
      </c>
      <c r="H68" s="107">
        <v>3066058</v>
      </c>
      <c r="I68" s="107">
        <v>11642500</v>
      </c>
      <c r="J68" s="107">
        <v>11717587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143725782</v>
      </c>
      <c r="G69" s="107">
        <v>4792700</v>
      </c>
      <c r="H69" s="107">
        <v>3684962</v>
      </c>
      <c r="I69" s="107">
        <v>123565000</v>
      </c>
      <c r="J69" s="107">
        <v>11683120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21101568</v>
      </c>
      <c r="G70" s="107">
        <v>2078555</v>
      </c>
      <c r="H70" s="107">
        <v>13272651</v>
      </c>
      <c r="I70" s="107">
        <v>535107</v>
      </c>
      <c r="J70" s="107">
        <v>5215255</v>
      </c>
      <c r="K70" s="36"/>
      <c r="L70" s="225" t="s">
        <v>2348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6351713</v>
      </c>
      <c r="G71" s="107">
        <v>2850001</v>
      </c>
      <c r="H71" s="107">
        <v>1273833</v>
      </c>
      <c r="I71" s="107">
        <v>143000</v>
      </c>
      <c r="J71" s="107">
        <v>2084879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68737860</v>
      </c>
      <c r="G72" s="107">
        <v>11932604</v>
      </c>
      <c r="H72" s="107">
        <v>24894122</v>
      </c>
      <c r="I72" s="107">
        <v>27328301</v>
      </c>
      <c r="J72" s="107">
        <v>4582833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21868534</v>
      </c>
      <c r="G73" s="107">
        <v>8496951</v>
      </c>
      <c r="H73" s="107">
        <v>7629766</v>
      </c>
      <c r="I73" s="107">
        <v>350200</v>
      </c>
      <c r="J73" s="107">
        <v>5391617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13315561</v>
      </c>
      <c r="G74" s="107">
        <v>7614720</v>
      </c>
      <c r="H74" s="107">
        <v>3604885</v>
      </c>
      <c r="I74" s="107">
        <v>115200</v>
      </c>
      <c r="J74" s="107">
        <v>1980756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17419393</v>
      </c>
      <c r="G75" s="107">
        <v>3780050</v>
      </c>
      <c r="H75" s="107">
        <v>8688206</v>
      </c>
      <c r="I75" s="107">
        <v>507700</v>
      </c>
      <c r="J75" s="107">
        <v>4443437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113645742</v>
      </c>
      <c r="G76" s="107">
        <v>55106400</v>
      </c>
      <c r="H76" s="107">
        <v>8130676</v>
      </c>
      <c r="I76" s="107">
        <v>2152650</v>
      </c>
      <c r="J76" s="107">
        <v>48256016</v>
      </c>
      <c r="K76" s="36"/>
      <c r="L76" s="225" t="s">
        <v>2348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4121718</v>
      </c>
      <c r="G77" s="107">
        <v>1876153</v>
      </c>
      <c r="H77" s="107">
        <v>2168940</v>
      </c>
      <c r="I77" s="107">
        <v>0</v>
      </c>
      <c r="J77" s="107">
        <v>76625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8336145</v>
      </c>
      <c r="G78" s="107">
        <v>828000</v>
      </c>
      <c r="H78" s="107">
        <v>4807608</v>
      </c>
      <c r="I78" s="107">
        <v>101920</v>
      </c>
      <c r="J78" s="107">
        <v>2598617</v>
      </c>
      <c r="K78" s="36"/>
      <c r="L78" s="225" t="s">
        <v>2343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4102148</v>
      </c>
      <c r="G79" s="107">
        <v>882200</v>
      </c>
      <c r="H79" s="107">
        <v>2247624</v>
      </c>
      <c r="I79" s="107">
        <v>61875</v>
      </c>
      <c r="J79" s="107">
        <v>910449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10714451</v>
      </c>
      <c r="G80" s="107">
        <v>1146501</v>
      </c>
      <c r="H80" s="107">
        <v>4173136</v>
      </c>
      <c r="I80" s="107">
        <v>50000</v>
      </c>
      <c r="J80" s="107">
        <v>5344814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6645566</v>
      </c>
      <c r="G81" s="107">
        <v>1502803</v>
      </c>
      <c r="H81" s="107">
        <v>4881007</v>
      </c>
      <c r="I81" s="107">
        <v>0</v>
      </c>
      <c r="J81" s="107">
        <v>261756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8699439</v>
      </c>
      <c r="G82" s="107">
        <v>913600</v>
      </c>
      <c r="H82" s="107">
        <v>4641275</v>
      </c>
      <c r="I82" s="107">
        <v>0</v>
      </c>
      <c r="J82" s="107">
        <v>3144564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6619179</v>
      </c>
      <c r="G83" s="107">
        <v>2541901</v>
      </c>
      <c r="H83" s="107">
        <v>1945159</v>
      </c>
      <c r="I83" s="107">
        <v>0</v>
      </c>
      <c r="J83" s="107">
        <v>2132119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7247959</v>
      </c>
      <c r="G84" s="107">
        <v>1008550</v>
      </c>
      <c r="H84" s="107">
        <v>3637055</v>
      </c>
      <c r="I84" s="107">
        <v>797000</v>
      </c>
      <c r="J84" s="107">
        <v>1805354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10994129</v>
      </c>
      <c r="G85" s="107">
        <v>1457051</v>
      </c>
      <c r="H85" s="107">
        <v>5252870</v>
      </c>
      <c r="I85" s="107">
        <v>18500</v>
      </c>
      <c r="J85" s="107">
        <v>4265708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42889979</v>
      </c>
      <c r="G86" s="107">
        <v>2085105</v>
      </c>
      <c r="H86" s="107">
        <v>19692067</v>
      </c>
      <c r="I86" s="107">
        <v>9401288</v>
      </c>
      <c r="J86" s="107">
        <v>11711519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5937649</v>
      </c>
      <c r="G87" s="107">
        <v>376100</v>
      </c>
      <c r="H87" s="107">
        <v>3991030</v>
      </c>
      <c r="I87" s="107">
        <v>0</v>
      </c>
      <c r="J87" s="107">
        <v>1570519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5686111</v>
      </c>
      <c r="G88" s="107">
        <v>309750</v>
      </c>
      <c r="H88" s="107">
        <v>2896068</v>
      </c>
      <c r="I88" s="107">
        <v>94001</v>
      </c>
      <c r="J88" s="107">
        <v>2386292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84103264</v>
      </c>
      <c r="G89" s="107">
        <v>5924500</v>
      </c>
      <c r="H89" s="107">
        <v>5100670</v>
      </c>
      <c r="I89" s="107">
        <v>37015000</v>
      </c>
      <c r="J89" s="107">
        <v>36063094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5817371</v>
      </c>
      <c r="G90" s="107">
        <v>0</v>
      </c>
      <c r="H90" s="107">
        <v>791172</v>
      </c>
      <c r="I90" s="107">
        <v>0</v>
      </c>
      <c r="J90" s="107">
        <v>5026199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12245483</v>
      </c>
      <c r="G91" s="107">
        <v>6147160</v>
      </c>
      <c r="H91" s="107">
        <v>5544245</v>
      </c>
      <c r="I91" s="107">
        <v>245853</v>
      </c>
      <c r="J91" s="107">
        <v>308225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17458351</v>
      </c>
      <c r="G92" s="107">
        <v>69000</v>
      </c>
      <c r="H92" s="107">
        <v>3847077</v>
      </c>
      <c r="I92" s="107">
        <v>11328141</v>
      </c>
      <c r="J92" s="107">
        <v>2214133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4469334</v>
      </c>
      <c r="G93" s="107">
        <v>232600</v>
      </c>
      <c r="H93" s="107">
        <v>856682</v>
      </c>
      <c r="I93" s="107">
        <v>0</v>
      </c>
      <c r="J93" s="107">
        <v>3380052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12365852</v>
      </c>
      <c r="G94" s="107">
        <v>3387650</v>
      </c>
      <c r="H94" s="107">
        <v>3778202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9805798</v>
      </c>
      <c r="G95" s="107">
        <v>878430</v>
      </c>
      <c r="H95" s="107">
        <v>4772546</v>
      </c>
      <c r="I95" s="107">
        <v>0</v>
      </c>
      <c r="J95" s="107">
        <v>4154822</v>
      </c>
      <c r="K95" s="36"/>
      <c r="L95" s="225" t="s">
        <v>2348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7938852</v>
      </c>
      <c r="G96" s="107">
        <v>2051500</v>
      </c>
      <c r="H96" s="107">
        <v>3240122</v>
      </c>
      <c r="I96" s="107">
        <v>136700</v>
      </c>
      <c r="J96" s="107">
        <v>2510530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8183399</v>
      </c>
      <c r="G97" s="107">
        <v>336800</v>
      </c>
      <c r="H97" s="107">
        <v>6048234</v>
      </c>
      <c r="I97" s="107">
        <v>0</v>
      </c>
      <c r="J97" s="107">
        <v>1798365</v>
      </c>
      <c r="K97" s="36"/>
      <c r="L97" s="225" t="s">
        <v>2348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22096143</v>
      </c>
      <c r="G98" s="107">
        <v>17794472</v>
      </c>
      <c r="H98" s="107">
        <v>2039546</v>
      </c>
      <c r="I98" s="107">
        <v>288000</v>
      </c>
      <c r="J98" s="107">
        <v>1974125</v>
      </c>
      <c r="K98" s="36"/>
      <c r="L98" s="225" t="s">
        <v>2348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131167586</v>
      </c>
      <c r="G99" s="107">
        <v>8733743</v>
      </c>
      <c r="H99" s="107">
        <v>8698353</v>
      </c>
      <c r="I99" s="107">
        <v>8067700</v>
      </c>
      <c r="J99" s="107">
        <v>105667790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11494903</v>
      </c>
      <c r="G100" s="107">
        <v>1390500</v>
      </c>
      <c r="H100" s="107">
        <v>4881286</v>
      </c>
      <c r="I100" s="107">
        <v>4300000</v>
      </c>
      <c r="J100" s="107">
        <v>923117</v>
      </c>
      <c r="K100" s="36"/>
      <c r="L100" s="225" t="s">
        <v>2343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17652589</v>
      </c>
      <c r="G101" s="107">
        <v>2522275</v>
      </c>
      <c r="H101" s="107">
        <v>7323950</v>
      </c>
      <c r="I101" s="107">
        <v>375100</v>
      </c>
      <c r="J101" s="107">
        <v>7431264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18511138</v>
      </c>
      <c r="G102" s="107">
        <v>4160494</v>
      </c>
      <c r="H102" s="107">
        <v>2041464</v>
      </c>
      <c r="I102" s="107">
        <v>0</v>
      </c>
      <c r="J102" s="107">
        <v>12309180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4561172</v>
      </c>
      <c r="G103" s="107">
        <v>0</v>
      </c>
      <c r="H103" s="107">
        <v>2351051</v>
      </c>
      <c r="I103" s="107">
        <v>0</v>
      </c>
      <c r="J103" s="107">
        <v>2210121</v>
      </c>
      <c r="K103" s="36"/>
      <c r="L103" s="225" t="s">
        <v>2343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38788481</v>
      </c>
      <c r="G104" s="107">
        <v>4768340</v>
      </c>
      <c r="H104" s="107">
        <v>19337191</v>
      </c>
      <c r="I104" s="107">
        <v>347100</v>
      </c>
      <c r="J104" s="107">
        <v>14335850</v>
      </c>
      <c r="K104" s="36"/>
      <c r="L104" s="225" t="s">
        <v>2348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18703957</v>
      </c>
      <c r="G105" s="107">
        <v>11124983</v>
      </c>
      <c r="H105" s="107">
        <v>5027619</v>
      </c>
      <c r="I105" s="107">
        <v>745000</v>
      </c>
      <c r="J105" s="107">
        <v>1806355</v>
      </c>
      <c r="K105" s="36"/>
      <c r="L105" s="225" t="s">
        <v>2348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8483185</v>
      </c>
      <c r="G106" s="107">
        <v>1089190</v>
      </c>
      <c r="H106" s="107">
        <v>5174840</v>
      </c>
      <c r="I106" s="107">
        <v>0</v>
      </c>
      <c r="J106" s="107">
        <v>2219155</v>
      </c>
      <c r="K106" s="36"/>
      <c r="L106" s="225" t="s">
        <v>2343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5593038</v>
      </c>
      <c r="G107" s="107">
        <v>203500</v>
      </c>
      <c r="H107" s="107">
        <v>1323905</v>
      </c>
      <c r="I107" s="107">
        <v>0</v>
      </c>
      <c r="J107" s="107">
        <v>4065633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4200784</v>
      </c>
      <c r="G108" s="107">
        <v>1135000</v>
      </c>
      <c r="H108" s="107">
        <v>680749</v>
      </c>
      <c r="I108" s="107">
        <v>0</v>
      </c>
      <c r="J108" s="107">
        <v>2385035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17916111</v>
      </c>
      <c r="G109" s="107">
        <v>51300</v>
      </c>
      <c r="H109" s="107">
        <v>10988149</v>
      </c>
      <c r="I109" s="107">
        <v>252300</v>
      </c>
      <c r="J109" s="107">
        <v>6624362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7548259</v>
      </c>
      <c r="G110" s="107">
        <v>1500</v>
      </c>
      <c r="H110" s="107">
        <v>3099525</v>
      </c>
      <c r="I110" s="107">
        <v>635201</v>
      </c>
      <c r="J110" s="107">
        <v>3812033</v>
      </c>
      <c r="K110" s="36"/>
      <c r="L110" s="225" t="s">
        <v>2348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12208598</v>
      </c>
      <c r="G111" s="107">
        <v>3349846</v>
      </c>
      <c r="H111" s="107">
        <v>7438340</v>
      </c>
      <c r="I111" s="107">
        <v>17000</v>
      </c>
      <c r="J111" s="107">
        <v>1403412</v>
      </c>
      <c r="K111" s="36"/>
      <c r="L111" s="225" t="s">
        <v>2348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10032962</v>
      </c>
      <c r="G112" s="107">
        <v>0</v>
      </c>
      <c r="H112" s="107">
        <v>246840</v>
      </c>
      <c r="I112" s="107">
        <v>6610000</v>
      </c>
      <c r="J112" s="107">
        <v>3176122</v>
      </c>
      <c r="K112" s="36"/>
      <c r="L112" s="225" t="s">
        <v>2348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29644296</v>
      </c>
      <c r="G113" s="107">
        <v>4494532</v>
      </c>
      <c r="H113" s="107">
        <v>18460284</v>
      </c>
      <c r="I113" s="107">
        <v>1002200</v>
      </c>
      <c r="J113" s="107">
        <v>5687280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27061831</v>
      </c>
      <c r="G114" s="107">
        <v>11454781</v>
      </c>
      <c r="H114" s="107">
        <v>10901106</v>
      </c>
      <c r="I114" s="107">
        <v>265177</v>
      </c>
      <c r="J114" s="107">
        <v>4440767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16025594</v>
      </c>
      <c r="G115" s="107">
        <v>0</v>
      </c>
      <c r="H115" s="107">
        <v>0</v>
      </c>
      <c r="I115" s="107">
        <v>28000</v>
      </c>
      <c r="J115" s="107">
        <v>15997594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11915655</v>
      </c>
      <c r="G116" s="107">
        <v>3954309</v>
      </c>
      <c r="H116" s="107">
        <v>7870745</v>
      </c>
      <c r="I116" s="107">
        <v>0</v>
      </c>
      <c r="J116" s="107">
        <v>90601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26817459</v>
      </c>
      <c r="G117" s="107">
        <v>240000</v>
      </c>
      <c r="H117" s="107">
        <v>3277141</v>
      </c>
      <c r="I117" s="107">
        <v>21747500</v>
      </c>
      <c r="J117" s="107">
        <v>1552818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1930432</v>
      </c>
      <c r="G118" s="107">
        <v>0</v>
      </c>
      <c r="H118" s="107">
        <v>1494900</v>
      </c>
      <c r="I118" s="107">
        <v>201300</v>
      </c>
      <c r="J118" s="107">
        <v>234232</v>
      </c>
      <c r="K118" s="36"/>
      <c r="L118" s="225" t="s">
        <v>2343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10332171</v>
      </c>
      <c r="G119" s="107">
        <v>1446800</v>
      </c>
      <c r="H119" s="107">
        <v>5215771</v>
      </c>
      <c r="I119" s="107">
        <v>3575000</v>
      </c>
      <c r="J119" s="107">
        <v>94600</v>
      </c>
      <c r="K119" s="36"/>
      <c r="L119" s="225" t="s">
        <v>2343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10930117</v>
      </c>
      <c r="G120" s="107">
        <v>3627600</v>
      </c>
      <c r="H120" s="107">
        <v>4002783</v>
      </c>
      <c r="I120" s="107">
        <v>492765</v>
      </c>
      <c r="J120" s="107">
        <v>2806969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11225405</v>
      </c>
      <c r="G121" s="107">
        <v>2837223</v>
      </c>
      <c r="H121" s="107">
        <v>5799377</v>
      </c>
      <c r="I121" s="107">
        <v>654796</v>
      </c>
      <c r="J121" s="107">
        <v>1934009</v>
      </c>
      <c r="K121" s="36"/>
      <c r="L121" s="225" t="s">
        <v>2343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16929631</v>
      </c>
      <c r="G122" s="107">
        <v>5145254</v>
      </c>
      <c r="H122" s="107">
        <v>518244</v>
      </c>
      <c r="I122" s="107">
        <v>8415034</v>
      </c>
      <c r="J122" s="107">
        <v>2851099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20637232</v>
      </c>
      <c r="G123" s="107">
        <v>4852850</v>
      </c>
      <c r="H123" s="107">
        <v>10389224</v>
      </c>
      <c r="I123" s="107">
        <v>177700</v>
      </c>
      <c r="J123" s="107">
        <v>5217458</v>
      </c>
      <c r="K123" s="36"/>
      <c r="L123" s="225" t="s">
        <v>2343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969487</v>
      </c>
      <c r="G124" s="107">
        <v>430820</v>
      </c>
      <c r="H124" s="107">
        <v>517382</v>
      </c>
      <c r="I124" s="107">
        <v>0</v>
      </c>
      <c r="J124" s="107">
        <v>21285</v>
      </c>
      <c r="K124" s="36"/>
      <c r="L124" s="225" t="s">
        <v>2343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1001421</v>
      </c>
      <c r="G125" s="107">
        <v>4000</v>
      </c>
      <c r="H125" s="107">
        <v>779243</v>
      </c>
      <c r="I125" s="107">
        <v>167768</v>
      </c>
      <c r="J125" s="107">
        <v>50410</v>
      </c>
      <c r="K125" s="36"/>
      <c r="L125" s="225" t="s">
        <v>2343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4806040</v>
      </c>
      <c r="G126" s="107">
        <v>0</v>
      </c>
      <c r="H126" s="107">
        <v>633498</v>
      </c>
      <c r="I126" s="107">
        <v>2757355</v>
      </c>
      <c r="J126" s="107">
        <v>1415187</v>
      </c>
      <c r="K126" s="36"/>
      <c r="L126" s="225" t="s">
        <v>2348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9445758</v>
      </c>
      <c r="G127" s="107">
        <v>684850</v>
      </c>
      <c r="H127" s="107">
        <v>2914057</v>
      </c>
      <c r="I127" s="107">
        <v>408851</v>
      </c>
      <c r="J127" s="107">
        <v>5438000</v>
      </c>
      <c r="K127" s="36"/>
      <c r="L127" s="225" t="s">
        <v>2343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568759</v>
      </c>
      <c r="G128" s="107">
        <v>0</v>
      </c>
      <c r="H128" s="107">
        <v>101516</v>
      </c>
      <c r="I128" s="107">
        <v>0</v>
      </c>
      <c r="J128" s="107">
        <v>467243</v>
      </c>
      <c r="K128" s="36"/>
      <c r="L128" s="226" t="s">
        <v>2321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225" t="s">
        <v>2343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14086031</v>
      </c>
      <c r="G130" s="107">
        <v>7332399</v>
      </c>
      <c r="H130" s="107">
        <v>1472071</v>
      </c>
      <c r="I130" s="107">
        <v>4511728</v>
      </c>
      <c r="J130" s="107">
        <v>769833</v>
      </c>
      <c r="K130" s="36"/>
      <c r="L130" s="225" t="s">
        <v>2348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25063851</v>
      </c>
      <c r="G131" s="107">
        <v>670900</v>
      </c>
      <c r="H131" s="107">
        <v>4216434</v>
      </c>
      <c r="I131" s="107">
        <v>270850</v>
      </c>
      <c r="J131" s="107">
        <v>19905667</v>
      </c>
      <c r="K131" s="36"/>
      <c r="L131" s="225" t="s">
        <v>2343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8230882</v>
      </c>
      <c r="G132" s="107">
        <v>664700</v>
      </c>
      <c r="H132" s="107">
        <v>914778</v>
      </c>
      <c r="I132" s="107">
        <v>6168117</v>
      </c>
      <c r="J132" s="107">
        <v>483287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13773509</v>
      </c>
      <c r="G133" s="107">
        <v>2421811</v>
      </c>
      <c r="H133" s="107">
        <v>3689962</v>
      </c>
      <c r="I133" s="107">
        <v>900</v>
      </c>
      <c r="J133" s="107">
        <v>7660836</v>
      </c>
      <c r="K133" s="36"/>
      <c r="L133" s="225" t="s">
        <v>2343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5820304</v>
      </c>
      <c r="G134" s="107">
        <v>2728995</v>
      </c>
      <c r="H134" s="107">
        <v>1845285</v>
      </c>
      <c r="I134" s="107">
        <v>737299</v>
      </c>
      <c r="J134" s="107">
        <v>508725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12282323</v>
      </c>
      <c r="G135" s="107">
        <v>4702231</v>
      </c>
      <c r="H135" s="107">
        <v>2545497</v>
      </c>
      <c r="I135" s="107">
        <v>0</v>
      </c>
      <c r="J135" s="107">
        <v>5034595</v>
      </c>
      <c r="K135" s="36"/>
      <c r="L135" s="225" t="s">
        <v>2343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59861750</v>
      </c>
      <c r="G136" s="107">
        <v>9318142</v>
      </c>
      <c r="H136" s="107">
        <v>5297123</v>
      </c>
      <c r="I136" s="107">
        <v>14344039</v>
      </c>
      <c r="J136" s="107">
        <v>30902446</v>
      </c>
      <c r="K136" s="36"/>
      <c r="L136" s="225" t="s">
        <v>2343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666800</v>
      </c>
      <c r="G137" s="107">
        <v>470000</v>
      </c>
      <c r="H137" s="107">
        <v>158000</v>
      </c>
      <c r="I137" s="107">
        <v>35000</v>
      </c>
      <c r="J137" s="107">
        <v>3800</v>
      </c>
      <c r="K137" s="36"/>
      <c r="L137" s="225" t="s">
        <v>2321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20301384</v>
      </c>
      <c r="G138" s="107">
        <v>22050</v>
      </c>
      <c r="H138" s="107">
        <v>4638861</v>
      </c>
      <c r="I138" s="107">
        <v>1183804</v>
      </c>
      <c r="J138" s="107">
        <v>14456669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4122943</v>
      </c>
      <c r="G139" s="107">
        <v>459474</v>
      </c>
      <c r="H139" s="107">
        <v>2293399</v>
      </c>
      <c r="I139" s="107">
        <v>74812</v>
      </c>
      <c r="J139" s="107">
        <v>1295258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9625790</v>
      </c>
      <c r="G140" s="107">
        <v>1961665</v>
      </c>
      <c r="H140" s="107">
        <v>5864466</v>
      </c>
      <c r="I140" s="107">
        <v>113900</v>
      </c>
      <c r="J140" s="107">
        <v>1685759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6704968</v>
      </c>
      <c r="G141" s="107">
        <v>1730566</v>
      </c>
      <c r="H141" s="107">
        <v>3328252</v>
      </c>
      <c r="I141" s="107">
        <v>48800</v>
      </c>
      <c r="J141" s="107">
        <v>1597350</v>
      </c>
      <c r="K141" s="36"/>
      <c r="L141" s="225" t="s">
        <v>2348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8772006</v>
      </c>
      <c r="G142" s="107">
        <v>886425</v>
      </c>
      <c r="H142" s="107">
        <v>3545684</v>
      </c>
      <c r="I142" s="107">
        <v>436004</v>
      </c>
      <c r="J142" s="107">
        <v>3903893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31777168</v>
      </c>
      <c r="G143" s="107">
        <v>9728167</v>
      </c>
      <c r="H143" s="107">
        <v>12518181</v>
      </c>
      <c r="I143" s="107">
        <v>5678648</v>
      </c>
      <c r="J143" s="107">
        <v>3852172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2177297</v>
      </c>
      <c r="G144" s="107">
        <v>379800</v>
      </c>
      <c r="H144" s="107">
        <v>1797497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226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4624095</v>
      </c>
      <c r="G146" s="107">
        <v>135500</v>
      </c>
      <c r="H146" s="107">
        <v>2563918</v>
      </c>
      <c r="I146" s="107">
        <v>0</v>
      </c>
      <c r="J146" s="107">
        <v>1924677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46687311</v>
      </c>
      <c r="G147" s="107">
        <v>549814</v>
      </c>
      <c r="H147" s="107">
        <v>13255356</v>
      </c>
      <c r="I147" s="107">
        <v>9817238</v>
      </c>
      <c r="J147" s="107">
        <v>23064903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869301</v>
      </c>
      <c r="G148" s="107">
        <v>249600</v>
      </c>
      <c r="H148" s="107">
        <v>70276</v>
      </c>
      <c r="I148" s="107">
        <v>525900</v>
      </c>
      <c r="J148" s="107">
        <v>23525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2567683</v>
      </c>
      <c r="G149" s="107">
        <v>435300</v>
      </c>
      <c r="H149" s="107">
        <v>984085</v>
      </c>
      <c r="I149" s="107">
        <v>300000</v>
      </c>
      <c r="J149" s="107">
        <v>848298</v>
      </c>
      <c r="K149" s="36"/>
      <c r="L149" s="225" t="s">
        <v>2343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1867537</v>
      </c>
      <c r="G150" s="107">
        <v>22967</v>
      </c>
      <c r="H150" s="107">
        <v>1486956</v>
      </c>
      <c r="I150" s="107">
        <v>8000</v>
      </c>
      <c r="J150" s="107">
        <v>349614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504194</v>
      </c>
      <c r="G151" s="107">
        <v>0</v>
      </c>
      <c r="H151" s="107">
        <v>367244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26448389</v>
      </c>
      <c r="G152" s="107">
        <v>60021</v>
      </c>
      <c r="H152" s="107">
        <v>5998983</v>
      </c>
      <c r="I152" s="107">
        <v>10308496</v>
      </c>
      <c r="J152" s="107">
        <v>10080889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1922097</v>
      </c>
      <c r="G153" s="107">
        <v>104960</v>
      </c>
      <c r="H153" s="107">
        <v>1578947</v>
      </c>
      <c r="I153" s="107">
        <v>0</v>
      </c>
      <c r="J153" s="107">
        <v>238190</v>
      </c>
      <c r="K153" s="36"/>
      <c r="L153" s="225" t="s">
        <v>2348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1106933</v>
      </c>
      <c r="G154" s="107">
        <v>0</v>
      </c>
      <c r="H154" s="107">
        <v>781023</v>
      </c>
      <c r="I154" s="107">
        <v>42800</v>
      </c>
      <c r="J154" s="107">
        <v>283110</v>
      </c>
      <c r="K154" s="36"/>
      <c r="L154" s="225" t="s">
        <v>2348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2225012</v>
      </c>
      <c r="G155" s="107">
        <v>31980</v>
      </c>
      <c r="H155" s="107">
        <v>1755835</v>
      </c>
      <c r="I155" s="107">
        <v>103778</v>
      </c>
      <c r="J155" s="107">
        <v>333419</v>
      </c>
      <c r="K155" s="36"/>
      <c r="L155" s="225" t="s">
        <v>2348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4320755</v>
      </c>
      <c r="G156" s="107">
        <v>67759</v>
      </c>
      <c r="H156" s="107">
        <v>3765668</v>
      </c>
      <c r="I156" s="107">
        <v>104313</v>
      </c>
      <c r="J156" s="107">
        <v>383015</v>
      </c>
      <c r="K156" s="36"/>
      <c r="L156" s="226" t="s">
        <v>2321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2238618</v>
      </c>
      <c r="G157" s="107">
        <v>443550</v>
      </c>
      <c r="H157" s="107">
        <v>732555</v>
      </c>
      <c r="I157" s="107">
        <v>508401</v>
      </c>
      <c r="J157" s="107">
        <v>554112</v>
      </c>
      <c r="K157" s="36"/>
      <c r="L157" s="225" t="s">
        <v>2343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4408542</v>
      </c>
      <c r="G158" s="107">
        <v>321150</v>
      </c>
      <c r="H158" s="107">
        <v>2040390</v>
      </c>
      <c r="I158" s="107">
        <v>197355</v>
      </c>
      <c r="J158" s="107">
        <v>1849647</v>
      </c>
      <c r="K158" s="36"/>
      <c r="L158" s="225" t="s">
        <v>2343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338056</v>
      </c>
      <c r="G159" s="107">
        <v>19501</v>
      </c>
      <c r="H159" s="107">
        <v>207417</v>
      </c>
      <c r="I159" s="107">
        <v>30380</v>
      </c>
      <c r="J159" s="107">
        <v>80758</v>
      </c>
      <c r="K159" s="36"/>
      <c r="L159" s="225" t="s">
        <v>2343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19977043</v>
      </c>
      <c r="G160" s="107">
        <v>7797608</v>
      </c>
      <c r="H160" s="107">
        <v>2636573</v>
      </c>
      <c r="I160" s="107">
        <v>3838587</v>
      </c>
      <c r="J160" s="107">
        <v>5704275</v>
      </c>
      <c r="K160" s="36"/>
      <c r="L160" s="225" t="s">
        <v>2348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226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376222</v>
      </c>
      <c r="G162" s="107">
        <v>0</v>
      </c>
      <c r="H162" s="107">
        <v>294202</v>
      </c>
      <c r="I162" s="107">
        <v>64300</v>
      </c>
      <c r="J162" s="107">
        <v>17720</v>
      </c>
      <c r="K162" s="36"/>
      <c r="L162" s="225" t="s">
        <v>2348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349000</v>
      </c>
      <c r="G163" s="107">
        <v>0</v>
      </c>
      <c r="H163" s="107">
        <v>82845</v>
      </c>
      <c r="I163" s="107">
        <v>247300</v>
      </c>
      <c r="J163" s="107">
        <v>18855</v>
      </c>
      <c r="K163" s="36"/>
      <c r="L163" s="225" t="s">
        <v>2348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3610534</v>
      </c>
      <c r="G164" s="107">
        <v>244000</v>
      </c>
      <c r="H164" s="107">
        <v>2424919</v>
      </c>
      <c r="I164" s="107">
        <v>7000</v>
      </c>
      <c r="J164" s="107">
        <v>934615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132598</v>
      </c>
      <c r="G165" s="107">
        <v>0</v>
      </c>
      <c r="H165" s="107">
        <v>132598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2401984</v>
      </c>
      <c r="G166" s="107">
        <v>30000</v>
      </c>
      <c r="H166" s="107">
        <v>2165235</v>
      </c>
      <c r="I166" s="107">
        <v>10000</v>
      </c>
      <c r="J166" s="107">
        <v>196749</v>
      </c>
      <c r="K166" s="36"/>
      <c r="L166" s="225" t="s">
        <v>2343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11280614</v>
      </c>
      <c r="G167" s="107">
        <v>1716465</v>
      </c>
      <c r="H167" s="107">
        <v>3036037</v>
      </c>
      <c r="I167" s="107">
        <v>2390251</v>
      </c>
      <c r="J167" s="107">
        <v>4137861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4399513</v>
      </c>
      <c r="G168" s="107">
        <v>507900</v>
      </c>
      <c r="H168" s="107">
        <v>1814722</v>
      </c>
      <c r="I168" s="107">
        <v>25800</v>
      </c>
      <c r="J168" s="107">
        <v>2051091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9179906</v>
      </c>
      <c r="G169" s="107">
        <v>4672950</v>
      </c>
      <c r="H169" s="107">
        <v>1444545</v>
      </c>
      <c r="I169" s="107">
        <v>698500</v>
      </c>
      <c r="J169" s="107">
        <v>2363911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362748</v>
      </c>
      <c r="G170" s="107">
        <v>0</v>
      </c>
      <c r="H170" s="107">
        <v>353198</v>
      </c>
      <c r="I170" s="107">
        <v>0</v>
      </c>
      <c r="J170" s="107">
        <v>9550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98800804</v>
      </c>
      <c r="G171" s="107">
        <v>770380</v>
      </c>
      <c r="H171" s="107">
        <v>13065476</v>
      </c>
      <c r="I171" s="107">
        <v>50017322</v>
      </c>
      <c r="J171" s="107">
        <v>34947626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84550300</v>
      </c>
      <c r="G172" s="107">
        <v>8684035</v>
      </c>
      <c r="H172" s="107">
        <v>23047674</v>
      </c>
      <c r="I172" s="107">
        <v>8692386</v>
      </c>
      <c r="J172" s="107">
        <v>44126205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458062</v>
      </c>
      <c r="G173" s="107">
        <v>0</v>
      </c>
      <c r="H173" s="107">
        <v>444212</v>
      </c>
      <c r="I173" s="107">
        <v>10450</v>
      </c>
      <c r="J173" s="107">
        <v>3400</v>
      </c>
      <c r="K173" s="36"/>
      <c r="L173" s="225" t="s">
        <v>2343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3115474</v>
      </c>
      <c r="G174" s="107">
        <v>624486</v>
      </c>
      <c r="H174" s="107">
        <v>835478</v>
      </c>
      <c r="I174" s="107">
        <v>0</v>
      </c>
      <c r="J174" s="107">
        <v>1655510</v>
      </c>
      <c r="K174" s="36"/>
      <c r="L174" s="225" t="s">
        <v>2348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4604002</v>
      </c>
      <c r="G175" s="107">
        <v>0</v>
      </c>
      <c r="H175" s="107">
        <v>3453879</v>
      </c>
      <c r="I175" s="107">
        <v>0</v>
      </c>
      <c r="J175" s="107">
        <v>1150123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672005</v>
      </c>
      <c r="G176" s="107">
        <v>3001</v>
      </c>
      <c r="H176" s="107">
        <v>584204</v>
      </c>
      <c r="I176" s="107">
        <v>0</v>
      </c>
      <c r="J176" s="107">
        <v>84800</v>
      </c>
      <c r="K176" s="36"/>
      <c r="L176" s="225" t="s">
        <v>2343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4955788</v>
      </c>
      <c r="G177" s="107">
        <v>0</v>
      </c>
      <c r="H177" s="107">
        <v>2029563</v>
      </c>
      <c r="I177" s="107">
        <v>903741</v>
      </c>
      <c r="J177" s="107">
        <v>2022484</v>
      </c>
      <c r="K177" s="36"/>
      <c r="L177" s="225" t="s">
        <v>2343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34706205</v>
      </c>
      <c r="G178" s="107">
        <v>11241147</v>
      </c>
      <c r="H178" s="107">
        <v>17328521</v>
      </c>
      <c r="I178" s="107">
        <v>1534000</v>
      </c>
      <c r="J178" s="107">
        <v>4602537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8382513</v>
      </c>
      <c r="G179" s="107">
        <v>680375</v>
      </c>
      <c r="H179" s="107">
        <v>5406843</v>
      </c>
      <c r="I179" s="107">
        <v>0</v>
      </c>
      <c r="J179" s="107">
        <v>2295295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39777049</v>
      </c>
      <c r="G180" s="107">
        <v>6034050</v>
      </c>
      <c r="H180" s="107">
        <v>11551808</v>
      </c>
      <c r="I180" s="107">
        <v>12650</v>
      </c>
      <c r="J180" s="107">
        <v>22178541</v>
      </c>
      <c r="K180" s="36"/>
      <c r="L180" s="225" t="s">
        <v>2348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4494413</v>
      </c>
      <c r="G181" s="107">
        <v>1425715</v>
      </c>
      <c r="H181" s="107">
        <v>2492825</v>
      </c>
      <c r="I181" s="107">
        <v>0</v>
      </c>
      <c r="J181" s="107">
        <v>575873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195477</v>
      </c>
      <c r="G182" s="107">
        <v>0</v>
      </c>
      <c r="H182" s="107">
        <v>185477</v>
      </c>
      <c r="I182" s="107">
        <v>10000</v>
      </c>
      <c r="J182" s="107">
        <v>0</v>
      </c>
      <c r="K182" s="36"/>
      <c r="L182" s="225" t="s">
        <v>2348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633232</v>
      </c>
      <c r="G183" s="107">
        <v>0</v>
      </c>
      <c r="H183" s="107">
        <v>628232</v>
      </c>
      <c r="I183" s="107">
        <v>5000</v>
      </c>
      <c r="J183" s="107">
        <v>0</v>
      </c>
      <c r="K183" s="36"/>
      <c r="L183" s="225" t="s">
        <v>2348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745555</v>
      </c>
      <c r="G184" s="107">
        <v>0</v>
      </c>
      <c r="H184" s="107">
        <v>601451</v>
      </c>
      <c r="I184" s="107">
        <v>0</v>
      </c>
      <c r="J184" s="107">
        <v>144104</v>
      </c>
      <c r="K184" s="36"/>
      <c r="L184" s="225" t="s">
        <v>2343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3680660</v>
      </c>
      <c r="G185" s="107">
        <v>0</v>
      </c>
      <c r="H185" s="107">
        <v>2866915</v>
      </c>
      <c r="I185" s="107">
        <v>297711</v>
      </c>
      <c r="J185" s="107">
        <v>516034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3466155</v>
      </c>
      <c r="G186" s="107">
        <v>0</v>
      </c>
      <c r="H186" s="107">
        <v>980169</v>
      </c>
      <c r="I186" s="107">
        <v>1450434</v>
      </c>
      <c r="J186" s="107">
        <v>1035552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1313351</v>
      </c>
      <c r="G187" s="107">
        <v>0</v>
      </c>
      <c r="H187" s="107">
        <v>1235146</v>
      </c>
      <c r="I187" s="107">
        <v>0</v>
      </c>
      <c r="J187" s="107">
        <v>78205</v>
      </c>
      <c r="K187" s="36"/>
      <c r="L187" s="225" t="s">
        <v>2343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226" t="s">
        <v>2321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1276558</v>
      </c>
      <c r="G189" s="107">
        <v>0</v>
      </c>
      <c r="H189" s="107">
        <v>861783</v>
      </c>
      <c r="I189" s="107">
        <v>0</v>
      </c>
      <c r="J189" s="107">
        <v>414775</v>
      </c>
      <c r="K189" s="36"/>
      <c r="L189" s="225" t="s">
        <v>2348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49041237</v>
      </c>
      <c r="G190" s="107">
        <v>205750</v>
      </c>
      <c r="H190" s="107">
        <v>7568301</v>
      </c>
      <c r="I190" s="107">
        <v>5400</v>
      </c>
      <c r="J190" s="107">
        <v>41261786</v>
      </c>
      <c r="K190" s="36"/>
      <c r="L190" s="225" t="s">
        <v>2348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2829065</v>
      </c>
      <c r="G191" s="107">
        <v>89850</v>
      </c>
      <c r="H191" s="107">
        <v>2205612</v>
      </c>
      <c r="I191" s="107">
        <v>3592</v>
      </c>
      <c r="J191" s="107">
        <v>530011</v>
      </c>
      <c r="K191" s="36"/>
      <c r="L191" s="226" t="s">
        <v>2321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2321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4188880</v>
      </c>
      <c r="G193" s="107">
        <v>51050</v>
      </c>
      <c r="H193" s="107">
        <v>2075516</v>
      </c>
      <c r="I193" s="107">
        <v>363000</v>
      </c>
      <c r="J193" s="107">
        <v>1699314</v>
      </c>
      <c r="K193" s="36"/>
      <c r="L193" s="225" t="s">
        <v>2348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20091209</v>
      </c>
      <c r="G194" s="107">
        <v>727800</v>
      </c>
      <c r="H194" s="107">
        <v>1262250</v>
      </c>
      <c r="I194" s="107">
        <v>240741</v>
      </c>
      <c r="J194" s="107">
        <v>17860418</v>
      </c>
      <c r="K194" s="36"/>
      <c r="L194" s="225" t="s">
        <v>2343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3104950</v>
      </c>
      <c r="G195" s="107">
        <v>92500</v>
      </c>
      <c r="H195" s="107">
        <v>1711008</v>
      </c>
      <c r="I195" s="107">
        <v>0</v>
      </c>
      <c r="J195" s="107">
        <v>1301442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6" t="s">
        <v>2321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19098719</v>
      </c>
      <c r="G197" s="107">
        <v>691715</v>
      </c>
      <c r="H197" s="107">
        <v>7758443</v>
      </c>
      <c r="I197" s="107">
        <v>154484</v>
      </c>
      <c r="J197" s="107">
        <v>10494077</v>
      </c>
      <c r="K197" s="36"/>
      <c r="L197" s="225" t="s">
        <v>2348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2004206</v>
      </c>
      <c r="G198" s="107">
        <v>0</v>
      </c>
      <c r="H198" s="107">
        <v>11800</v>
      </c>
      <c r="I198" s="107">
        <v>1523100</v>
      </c>
      <c r="J198" s="107">
        <v>469306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25201993</v>
      </c>
      <c r="G199" s="107">
        <v>10622435</v>
      </c>
      <c r="H199" s="107">
        <v>10797220</v>
      </c>
      <c r="I199" s="107">
        <v>1030303</v>
      </c>
      <c r="J199" s="107">
        <v>2752035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225" t="s">
        <v>2348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54856373</v>
      </c>
      <c r="G201" s="107">
        <v>47452197</v>
      </c>
      <c r="H201" s="107">
        <v>4868076</v>
      </c>
      <c r="I201" s="107">
        <v>61853</v>
      </c>
      <c r="J201" s="107">
        <v>2474247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15014216</v>
      </c>
      <c r="G202" s="107">
        <v>1814706</v>
      </c>
      <c r="H202" s="107">
        <v>7989415</v>
      </c>
      <c r="I202" s="107">
        <v>175000</v>
      </c>
      <c r="J202" s="107">
        <v>5035095</v>
      </c>
      <c r="K202" s="36"/>
      <c r="L202" s="225" t="s">
        <v>2343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2819115</v>
      </c>
      <c r="G203" s="107">
        <v>1118700</v>
      </c>
      <c r="H203" s="107">
        <v>1700415</v>
      </c>
      <c r="I203" s="107">
        <v>0</v>
      </c>
      <c r="J203" s="107">
        <v>0</v>
      </c>
      <c r="K203" s="36"/>
      <c r="L203" s="225" t="s">
        <v>2343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5408746</v>
      </c>
      <c r="G204" s="107">
        <v>806725</v>
      </c>
      <c r="H204" s="107">
        <v>2864292</v>
      </c>
      <c r="I204" s="107">
        <v>367924</v>
      </c>
      <c r="J204" s="107">
        <v>1369805</v>
      </c>
      <c r="K204" s="36"/>
      <c r="L204" s="225" t="s">
        <v>2343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20455701</v>
      </c>
      <c r="G205" s="107">
        <v>3922236</v>
      </c>
      <c r="H205" s="107">
        <v>11424426</v>
      </c>
      <c r="I205" s="107">
        <v>3416263</v>
      </c>
      <c r="J205" s="107">
        <v>1692776</v>
      </c>
      <c r="K205" s="36"/>
      <c r="L205" s="225" t="s">
        <v>2343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25699014</v>
      </c>
      <c r="G206" s="107">
        <v>10628334</v>
      </c>
      <c r="H206" s="107">
        <v>7880106</v>
      </c>
      <c r="I206" s="107">
        <v>5948562</v>
      </c>
      <c r="J206" s="107">
        <v>1242012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12850766</v>
      </c>
      <c r="G207" s="107">
        <v>7605579</v>
      </c>
      <c r="H207" s="107">
        <v>3789812</v>
      </c>
      <c r="I207" s="107">
        <v>0</v>
      </c>
      <c r="J207" s="107">
        <v>1455375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58933387</v>
      </c>
      <c r="G208" s="107">
        <v>41590352</v>
      </c>
      <c r="H208" s="107">
        <v>12394780</v>
      </c>
      <c r="I208" s="107">
        <v>199300</v>
      </c>
      <c r="J208" s="107">
        <v>4748955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24019844</v>
      </c>
      <c r="G209" s="107">
        <v>17176601</v>
      </c>
      <c r="H209" s="107">
        <v>4735451</v>
      </c>
      <c r="I209" s="107">
        <v>729325</v>
      </c>
      <c r="J209" s="107">
        <v>1378467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29756722</v>
      </c>
      <c r="G210" s="107">
        <v>23206361</v>
      </c>
      <c r="H210" s="107">
        <v>4891107</v>
      </c>
      <c r="I210" s="107">
        <v>79000</v>
      </c>
      <c r="J210" s="107">
        <v>1580254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11910257</v>
      </c>
      <c r="G211" s="107">
        <v>2417700</v>
      </c>
      <c r="H211" s="107">
        <v>5311363</v>
      </c>
      <c r="I211" s="107">
        <v>1802750</v>
      </c>
      <c r="J211" s="107">
        <v>2378444</v>
      </c>
      <c r="K211" s="36"/>
      <c r="L211" s="225" t="s">
        <v>2343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4849533</v>
      </c>
      <c r="G212" s="107">
        <v>3129430</v>
      </c>
      <c r="H212" s="107">
        <v>1252705</v>
      </c>
      <c r="I212" s="107">
        <v>143300</v>
      </c>
      <c r="J212" s="107">
        <v>324098</v>
      </c>
      <c r="K212" s="36"/>
      <c r="L212" s="225" t="s">
        <v>2343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1236681</v>
      </c>
      <c r="G213" s="107">
        <v>310211</v>
      </c>
      <c r="H213" s="107">
        <v>884869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6761084</v>
      </c>
      <c r="G214" s="107">
        <v>1285450</v>
      </c>
      <c r="H214" s="107">
        <v>2502457</v>
      </c>
      <c r="I214" s="107">
        <v>415500</v>
      </c>
      <c r="J214" s="107">
        <v>2557677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7099672</v>
      </c>
      <c r="G215" s="107">
        <v>4099202</v>
      </c>
      <c r="H215" s="107">
        <v>2426412</v>
      </c>
      <c r="I215" s="107">
        <v>0</v>
      </c>
      <c r="J215" s="107">
        <v>574058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1029589</v>
      </c>
      <c r="G216" s="107">
        <v>16000</v>
      </c>
      <c r="H216" s="107">
        <v>289210</v>
      </c>
      <c r="I216" s="107">
        <v>369528</v>
      </c>
      <c r="J216" s="107">
        <v>354851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8219732</v>
      </c>
      <c r="G217" s="107">
        <v>0</v>
      </c>
      <c r="H217" s="107">
        <v>4659415</v>
      </c>
      <c r="I217" s="107">
        <v>0</v>
      </c>
      <c r="J217" s="107">
        <v>3560317</v>
      </c>
      <c r="K217" s="36"/>
      <c r="L217" s="225" t="s">
        <v>2348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1569479</v>
      </c>
      <c r="G218" s="107">
        <v>30030</v>
      </c>
      <c r="H218" s="107">
        <v>1062176</v>
      </c>
      <c r="I218" s="107">
        <v>46163</v>
      </c>
      <c r="J218" s="107">
        <v>431110</v>
      </c>
      <c r="K218" s="36"/>
      <c r="L218" s="225" t="s">
        <v>2348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2368044</v>
      </c>
      <c r="G219" s="107">
        <v>148607</v>
      </c>
      <c r="H219" s="107">
        <v>367650</v>
      </c>
      <c r="I219" s="107">
        <v>1178285</v>
      </c>
      <c r="J219" s="107">
        <v>673502</v>
      </c>
      <c r="K219" s="36"/>
      <c r="L219" s="225" t="s">
        <v>2343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639587</v>
      </c>
      <c r="G220" s="107">
        <v>0</v>
      </c>
      <c r="H220" s="107">
        <v>381275</v>
      </c>
      <c r="I220" s="107">
        <v>22889</v>
      </c>
      <c r="J220" s="107">
        <v>235423</v>
      </c>
      <c r="K220" s="36"/>
      <c r="L220" s="225" t="s">
        <v>2343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1778517</v>
      </c>
      <c r="G221" s="107">
        <v>0</v>
      </c>
      <c r="H221" s="107">
        <v>1141634</v>
      </c>
      <c r="I221" s="107">
        <v>49950</v>
      </c>
      <c r="J221" s="107">
        <v>586933</v>
      </c>
      <c r="K221" s="36"/>
      <c r="L221" s="225" t="s">
        <v>2343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304007</v>
      </c>
      <c r="G222" s="107">
        <v>0</v>
      </c>
      <c r="H222" s="107">
        <v>155177</v>
      </c>
      <c r="I222" s="107">
        <v>0</v>
      </c>
      <c r="J222" s="107">
        <v>148830</v>
      </c>
      <c r="K222" s="36"/>
      <c r="L222" s="225" t="s">
        <v>2343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1943096</v>
      </c>
      <c r="G223" s="107">
        <v>226100</v>
      </c>
      <c r="H223" s="107">
        <v>737559</v>
      </c>
      <c r="I223" s="107">
        <v>903000</v>
      </c>
      <c r="J223" s="107">
        <v>76437</v>
      </c>
      <c r="K223" s="36"/>
      <c r="L223" s="225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1461701</v>
      </c>
      <c r="G224" s="107">
        <v>731000</v>
      </c>
      <c r="H224" s="107">
        <v>730701</v>
      </c>
      <c r="I224" s="107">
        <v>0</v>
      </c>
      <c r="J224" s="107">
        <v>0</v>
      </c>
      <c r="K224" s="36"/>
      <c r="L224" s="225" t="s">
        <v>2348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1840212</v>
      </c>
      <c r="G225" s="107">
        <v>101400</v>
      </c>
      <c r="H225" s="107">
        <v>679916</v>
      </c>
      <c r="I225" s="107">
        <v>84602</v>
      </c>
      <c r="J225" s="107">
        <v>974294</v>
      </c>
      <c r="K225" s="36"/>
      <c r="L225" s="225" t="s">
        <v>2321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19662137</v>
      </c>
      <c r="G226" s="107">
        <v>771715</v>
      </c>
      <c r="H226" s="107">
        <v>2414539</v>
      </c>
      <c r="I226" s="107">
        <v>921198</v>
      </c>
      <c r="J226" s="107">
        <v>15554685</v>
      </c>
      <c r="K226" s="36"/>
      <c r="L226" s="225" t="s">
        <v>2343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106528</v>
      </c>
      <c r="G227" s="107">
        <v>0</v>
      </c>
      <c r="H227" s="107">
        <v>68829</v>
      </c>
      <c r="I227" s="107">
        <v>0</v>
      </c>
      <c r="J227" s="107">
        <v>37699</v>
      </c>
      <c r="K227" s="36"/>
      <c r="L227" s="225" t="s">
        <v>2343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225" t="s">
        <v>2343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3891918</v>
      </c>
      <c r="G229" s="107">
        <v>0</v>
      </c>
      <c r="H229" s="107">
        <v>1504679</v>
      </c>
      <c r="I229" s="107">
        <v>1164054</v>
      </c>
      <c r="J229" s="107">
        <v>1223185</v>
      </c>
      <c r="K229" s="36"/>
      <c r="L229" s="225" t="s">
        <v>2343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41029135</v>
      </c>
      <c r="G230" s="107">
        <v>121700</v>
      </c>
      <c r="H230" s="107">
        <v>54580</v>
      </c>
      <c r="I230" s="107">
        <v>33321250</v>
      </c>
      <c r="J230" s="107">
        <v>7531605</v>
      </c>
      <c r="K230" s="36"/>
      <c r="L230" s="226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28709062</v>
      </c>
      <c r="G231" s="107">
        <v>408800</v>
      </c>
      <c r="H231" s="107">
        <v>15213904</v>
      </c>
      <c r="I231" s="107">
        <v>0</v>
      </c>
      <c r="J231" s="107">
        <v>13086358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20170786</v>
      </c>
      <c r="G232" s="107">
        <v>15100</v>
      </c>
      <c r="H232" s="107">
        <v>15901999</v>
      </c>
      <c r="I232" s="107">
        <v>0</v>
      </c>
      <c r="J232" s="107">
        <v>4253687</v>
      </c>
      <c r="K232" s="36"/>
      <c r="L232" s="225" t="s">
        <v>2343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6862381</v>
      </c>
      <c r="G233" s="107">
        <v>0</v>
      </c>
      <c r="H233" s="107">
        <v>3351952</v>
      </c>
      <c r="I233" s="107">
        <v>0</v>
      </c>
      <c r="J233" s="107">
        <v>3510429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6649815</v>
      </c>
      <c r="G234" s="107">
        <v>1080250</v>
      </c>
      <c r="H234" s="107">
        <v>5390465</v>
      </c>
      <c r="I234" s="107">
        <v>0</v>
      </c>
      <c r="J234" s="107">
        <v>179100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22396173</v>
      </c>
      <c r="G235" s="107">
        <v>373800</v>
      </c>
      <c r="H235" s="107">
        <v>17881733</v>
      </c>
      <c r="I235" s="107">
        <v>1269700</v>
      </c>
      <c r="J235" s="107">
        <v>2870940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2624700</v>
      </c>
      <c r="G236" s="107">
        <v>118800</v>
      </c>
      <c r="H236" s="107">
        <v>2505900</v>
      </c>
      <c r="I236" s="107">
        <v>0</v>
      </c>
      <c r="J236" s="107">
        <v>0</v>
      </c>
      <c r="K236" s="36"/>
      <c r="L236" s="225" t="s">
        <v>2343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19257796</v>
      </c>
      <c r="G237" s="107">
        <v>2774150</v>
      </c>
      <c r="H237" s="107">
        <v>2767165</v>
      </c>
      <c r="I237" s="107">
        <v>0</v>
      </c>
      <c r="J237" s="107">
        <v>13716481</v>
      </c>
      <c r="K237" s="36"/>
      <c r="L237" s="225" t="s">
        <v>2348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10586485</v>
      </c>
      <c r="G238" s="107">
        <v>3152500</v>
      </c>
      <c r="H238" s="107">
        <v>7433985</v>
      </c>
      <c r="I238" s="107">
        <v>0</v>
      </c>
      <c r="J238" s="107">
        <v>0</v>
      </c>
      <c r="K238" s="36"/>
      <c r="L238" s="225" t="s">
        <v>2343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18045182</v>
      </c>
      <c r="G239" s="107">
        <v>0</v>
      </c>
      <c r="H239" s="107">
        <v>8686845</v>
      </c>
      <c r="I239" s="107">
        <v>4828274</v>
      </c>
      <c r="J239" s="107">
        <v>4530063</v>
      </c>
      <c r="K239" s="36"/>
      <c r="L239" s="225" t="s">
        <v>2343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55929038</v>
      </c>
      <c r="G240" s="107">
        <v>6748847</v>
      </c>
      <c r="H240" s="107">
        <v>25071451</v>
      </c>
      <c r="I240" s="107">
        <v>7648002</v>
      </c>
      <c r="J240" s="107">
        <v>16460738</v>
      </c>
      <c r="K240" s="36"/>
      <c r="L240" s="225" t="s">
        <v>2348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38577079</v>
      </c>
      <c r="G241" s="107">
        <v>11206666</v>
      </c>
      <c r="H241" s="107">
        <v>21790660</v>
      </c>
      <c r="I241" s="107">
        <v>284000</v>
      </c>
      <c r="J241" s="107">
        <v>5295753</v>
      </c>
      <c r="K241" s="50"/>
      <c r="L241" s="225" t="s">
        <v>2348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67790877</v>
      </c>
      <c r="G242" s="107">
        <v>14168203</v>
      </c>
      <c r="H242" s="107">
        <v>30910795</v>
      </c>
      <c r="I242" s="107">
        <v>6080861</v>
      </c>
      <c r="J242" s="107">
        <v>16631018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56776728</v>
      </c>
      <c r="G243" s="107">
        <v>546951</v>
      </c>
      <c r="H243" s="107">
        <v>27376536</v>
      </c>
      <c r="I243" s="107">
        <v>20337733</v>
      </c>
      <c r="J243" s="107">
        <v>8515508</v>
      </c>
      <c r="K243" s="36"/>
      <c r="L243" s="225" t="s">
        <v>2348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350756707</v>
      </c>
      <c r="G244" s="107">
        <v>159367377</v>
      </c>
      <c r="H244" s="107">
        <v>38873066</v>
      </c>
      <c r="I244" s="107">
        <v>46597197</v>
      </c>
      <c r="J244" s="107">
        <v>105919067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7508313</v>
      </c>
      <c r="G245" s="107">
        <v>2136651</v>
      </c>
      <c r="H245" s="107">
        <v>4818103</v>
      </c>
      <c r="I245" s="107">
        <v>0</v>
      </c>
      <c r="J245" s="107">
        <v>553559</v>
      </c>
      <c r="K245" s="36"/>
      <c r="L245" s="225" t="s">
        <v>2343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21171285</v>
      </c>
      <c r="G246" s="107">
        <v>750515</v>
      </c>
      <c r="H246" s="107">
        <v>9200125</v>
      </c>
      <c r="I246" s="107">
        <v>52915</v>
      </c>
      <c r="J246" s="107">
        <v>11167730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7595318</v>
      </c>
      <c r="G247" s="107">
        <v>37500</v>
      </c>
      <c r="H247" s="107">
        <v>5258242</v>
      </c>
      <c r="I247" s="107">
        <v>181025</v>
      </c>
      <c r="J247" s="107">
        <v>2118551</v>
      </c>
      <c r="K247" s="36"/>
      <c r="L247" s="225" t="s">
        <v>2343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8206265</v>
      </c>
      <c r="G248" s="107">
        <v>1079450</v>
      </c>
      <c r="H248" s="107">
        <v>1981684</v>
      </c>
      <c r="I248" s="107">
        <v>0</v>
      </c>
      <c r="J248" s="107">
        <v>5145131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33150520</v>
      </c>
      <c r="G249" s="107">
        <v>4290200</v>
      </c>
      <c r="H249" s="107">
        <v>12554722</v>
      </c>
      <c r="I249" s="107">
        <v>11952140</v>
      </c>
      <c r="J249" s="107">
        <v>4353458</v>
      </c>
      <c r="K249" s="36"/>
      <c r="L249" s="225" t="s">
        <v>2348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39905944</v>
      </c>
      <c r="G250" s="107">
        <v>27958699</v>
      </c>
      <c r="H250" s="107">
        <v>7509871</v>
      </c>
      <c r="I250" s="107">
        <v>33535</v>
      </c>
      <c r="J250" s="107">
        <v>4403839</v>
      </c>
      <c r="K250" s="36"/>
      <c r="L250" s="225" t="s">
        <v>2343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19634901</v>
      </c>
      <c r="G251" s="107">
        <v>272000</v>
      </c>
      <c r="H251" s="107">
        <v>7298801</v>
      </c>
      <c r="I251" s="107">
        <v>1756650</v>
      </c>
      <c r="J251" s="107">
        <v>10307450</v>
      </c>
      <c r="K251" s="36"/>
      <c r="L251" s="225" t="s">
        <v>2348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42927309</v>
      </c>
      <c r="G252" s="107">
        <v>2616996</v>
      </c>
      <c r="H252" s="107">
        <v>15873556</v>
      </c>
      <c r="I252" s="107">
        <v>17579515</v>
      </c>
      <c r="J252" s="107">
        <v>6857242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13226570</v>
      </c>
      <c r="G253" s="107">
        <v>8386841</v>
      </c>
      <c r="H253" s="107">
        <v>4036383</v>
      </c>
      <c r="I253" s="107">
        <v>588965</v>
      </c>
      <c r="J253" s="107">
        <v>214381</v>
      </c>
      <c r="K253" s="36"/>
      <c r="L253" s="225" t="s">
        <v>2348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42932501</v>
      </c>
      <c r="G254" s="107">
        <v>4153473</v>
      </c>
      <c r="H254" s="107">
        <v>8038464</v>
      </c>
      <c r="I254" s="107">
        <v>5192973</v>
      </c>
      <c r="J254" s="107">
        <v>25547591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15356400</v>
      </c>
      <c r="G255" s="107">
        <v>4359904</v>
      </c>
      <c r="H255" s="107">
        <v>4098764</v>
      </c>
      <c r="I255" s="107">
        <v>226300</v>
      </c>
      <c r="J255" s="107">
        <v>6671432</v>
      </c>
      <c r="K255" s="36"/>
      <c r="L255" s="225" t="s">
        <v>2348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3963476</v>
      </c>
      <c r="G256" s="107">
        <v>2441420</v>
      </c>
      <c r="H256" s="107">
        <v>38850</v>
      </c>
      <c r="I256" s="107">
        <v>63100</v>
      </c>
      <c r="J256" s="107">
        <v>1420106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8785744</v>
      </c>
      <c r="G257" s="107">
        <v>1080877</v>
      </c>
      <c r="H257" s="107">
        <v>4268710</v>
      </c>
      <c r="I257" s="107">
        <v>176900</v>
      </c>
      <c r="J257" s="107">
        <v>3259257</v>
      </c>
      <c r="K257" s="36"/>
      <c r="L257" s="225" t="s">
        <v>2348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75644877</v>
      </c>
      <c r="G258" s="107">
        <v>12529890</v>
      </c>
      <c r="H258" s="107">
        <v>5847537</v>
      </c>
      <c r="I258" s="107">
        <v>35252335</v>
      </c>
      <c r="J258" s="107">
        <v>22015115</v>
      </c>
      <c r="K258" s="36"/>
      <c r="L258" s="225" t="s">
        <v>2348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7170171</v>
      </c>
      <c r="G259" s="107">
        <v>0</v>
      </c>
      <c r="H259" s="107">
        <v>2376475</v>
      </c>
      <c r="I259" s="107">
        <v>1722545</v>
      </c>
      <c r="J259" s="107">
        <v>3071151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94955216</v>
      </c>
      <c r="G260" s="107">
        <v>4994028</v>
      </c>
      <c r="H260" s="107">
        <v>4870298</v>
      </c>
      <c r="I260" s="107">
        <v>77774095</v>
      </c>
      <c r="J260" s="107">
        <v>7316795</v>
      </c>
      <c r="K260" s="36"/>
      <c r="L260" s="225" t="s">
        <v>2348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64699209</v>
      </c>
      <c r="G261" s="107">
        <v>382285</v>
      </c>
      <c r="H261" s="107">
        <v>2299750</v>
      </c>
      <c r="I261" s="107">
        <v>36236150</v>
      </c>
      <c r="J261" s="107">
        <v>25781024</v>
      </c>
      <c r="K261" s="36"/>
      <c r="L261" s="225" t="s">
        <v>2343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8428849</v>
      </c>
      <c r="G262" s="107">
        <v>2754803</v>
      </c>
      <c r="H262" s="107">
        <v>4871436</v>
      </c>
      <c r="I262" s="107">
        <v>4</v>
      </c>
      <c r="J262" s="107">
        <v>802606</v>
      </c>
      <c r="K262" s="36"/>
      <c r="L262" s="225" t="s">
        <v>2348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17999613</v>
      </c>
      <c r="G263" s="107">
        <v>4341370</v>
      </c>
      <c r="H263" s="107">
        <v>9813059</v>
      </c>
      <c r="I263" s="107">
        <v>731878</v>
      </c>
      <c r="J263" s="107">
        <v>3113306</v>
      </c>
      <c r="K263" s="36"/>
      <c r="L263" s="225" t="s">
        <v>2343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674183</v>
      </c>
      <c r="G264" s="107">
        <v>0</v>
      </c>
      <c r="H264" s="107">
        <v>654924</v>
      </c>
      <c r="I264" s="107">
        <v>0</v>
      </c>
      <c r="J264" s="107">
        <v>19259</v>
      </c>
      <c r="K264" s="36"/>
      <c r="L264" s="225" t="s">
        <v>2343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1085846</v>
      </c>
      <c r="G265" s="107">
        <v>590980</v>
      </c>
      <c r="H265" s="107">
        <v>460866</v>
      </c>
      <c r="I265" s="107">
        <v>0</v>
      </c>
      <c r="J265" s="107">
        <v>34000</v>
      </c>
      <c r="K265" s="36"/>
      <c r="L265" s="225" t="s">
        <v>2348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5755364</v>
      </c>
      <c r="G266" s="107">
        <v>0</v>
      </c>
      <c r="H266" s="107">
        <v>1468600</v>
      </c>
      <c r="I266" s="107">
        <v>72752</v>
      </c>
      <c r="J266" s="107">
        <v>4214012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2898427</v>
      </c>
      <c r="G267" s="107">
        <v>308846</v>
      </c>
      <c r="H267" s="107">
        <v>2312195</v>
      </c>
      <c r="I267" s="107">
        <v>30100</v>
      </c>
      <c r="J267" s="107">
        <v>247286</v>
      </c>
      <c r="K267" s="36"/>
      <c r="L267" s="225" t="s">
        <v>2348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4903786</v>
      </c>
      <c r="G268" s="107">
        <v>2556387</v>
      </c>
      <c r="H268" s="107">
        <v>2222186</v>
      </c>
      <c r="I268" s="107">
        <v>59347</v>
      </c>
      <c r="J268" s="107">
        <v>65866</v>
      </c>
      <c r="K268" s="36"/>
      <c r="L268" s="225" t="s">
        <v>2348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1324730</v>
      </c>
      <c r="G269" s="107">
        <v>112000</v>
      </c>
      <c r="H269" s="107">
        <v>11921</v>
      </c>
      <c r="I269" s="107">
        <v>6700</v>
      </c>
      <c r="J269" s="107">
        <v>1194109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41982493</v>
      </c>
      <c r="G270" s="107">
        <v>12630587</v>
      </c>
      <c r="H270" s="107">
        <v>13862871</v>
      </c>
      <c r="I270" s="107">
        <v>5289282</v>
      </c>
      <c r="J270" s="107">
        <v>10199753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976926</v>
      </c>
      <c r="G271" s="107">
        <v>4744</v>
      </c>
      <c r="H271" s="107">
        <v>932811</v>
      </c>
      <c r="I271" s="107">
        <v>0</v>
      </c>
      <c r="J271" s="107">
        <v>39371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13106037</v>
      </c>
      <c r="G272" s="107">
        <v>39700</v>
      </c>
      <c r="H272" s="107">
        <v>4627100</v>
      </c>
      <c r="I272" s="107">
        <v>1058250</v>
      </c>
      <c r="J272" s="107">
        <v>7380987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1441342</v>
      </c>
      <c r="G273" s="107">
        <v>191244</v>
      </c>
      <c r="H273" s="107">
        <v>1022151</v>
      </c>
      <c r="I273" s="107">
        <v>0</v>
      </c>
      <c r="J273" s="107">
        <v>227947</v>
      </c>
      <c r="K273" s="36"/>
      <c r="L273" s="225" t="s">
        <v>2348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10323119</v>
      </c>
      <c r="G274" s="107">
        <v>5000</v>
      </c>
      <c r="H274" s="107">
        <v>2614709</v>
      </c>
      <c r="I274" s="107">
        <v>0</v>
      </c>
      <c r="J274" s="107">
        <v>7703410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1152890</v>
      </c>
      <c r="G275" s="107">
        <v>0</v>
      </c>
      <c r="H275" s="107">
        <v>1028378</v>
      </c>
      <c r="I275" s="107">
        <v>0</v>
      </c>
      <c r="J275" s="107">
        <v>124512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11042080</v>
      </c>
      <c r="G276" s="107">
        <v>5617490</v>
      </c>
      <c r="H276" s="107">
        <v>354219</v>
      </c>
      <c r="I276" s="107">
        <v>237781</v>
      </c>
      <c r="J276" s="107">
        <v>4832590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141368044</v>
      </c>
      <c r="G277" s="107">
        <v>88583648</v>
      </c>
      <c r="H277" s="107">
        <v>13421120</v>
      </c>
      <c r="I277" s="107">
        <v>19150009</v>
      </c>
      <c r="J277" s="107">
        <v>20213267</v>
      </c>
      <c r="K277" s="36"/>
      <c r="L277" s="225" t="s">
        <v>2343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1078827</v>
      </c>
      <c r="G278" s="107">
        <v>937900</v>
      </c>
      <c r="H278" s="107">
        <v>131127</v>
      </c>
      <c r="I278" s="107">
        <v>0</v>
      </c>
      <c r="J278" s="107">
        <v>9800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12242214</v>
      </c>
      <c r="G279" s="107">
        <v>10588000</v>
      </c>
      <c r="H279" s="107">
        <v>1275878</v>
      </c>
      <c r="I279" s="107">
        <v>0</v>
      </c>
      <c r="J279" s="107">
        <v>378336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25816077</v>
      </c>
      <c r="G280" s="107">
        <v>21788054</v>
      </c>
      <c r="H280" s="107">
        <v>1805402</v>
      </c>
      <c r="I280" s="107">
        <v>1</v>
      </c>
      <c r="J280" s="107">
        <v>2222620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292404653</v>
      </c>
      <c r="G281" s="107">
        <v>200319228</v>
      </c>
      <c r="H281" s="107">
        <v>55739686</v>
      </c>
      <c r="I281" s="107">
        <v>25259600</v>
      </c>
      <c r="J281" s="107">
        <v>11086139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676170104</v>
      </c>
      <c r="G282" s="107">
        <v>421551142</v>
      </c>
      <c r="H282" s="107">
        <v>155602853</v>
      </c>
      <c r="I282" s="107">
        <v>18012601</v>
      </c>
      <c r="J282" s="107">
        <v>81003508</v>
      </c>
      <c r="K282" s="36"/>
      <c r="L282" s="225" t="s">
        <v>2343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56881735</v>
      </c>
      <c r="G283" s="107">
        <v>28459500</v>
      </c>
      <c r="H283" s="107">
        <v>11050784</v>
      </c>
      <c r="I283" s="107">
        <v>7851763</v>
      </c>
      <c r="J283" s="107">
        <v>9519688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31488982</v>
      </c>
      <c r="G284" s="107">
        <v>8854007</v>
      </c>
      <c r="H284" s="107">
        <v>8574446</v>
      </c>
      <c r="I284" s="107">
        <v>116313</v>
      </c>
      <c r="J284" s="107">
        <v>13944216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132878813</v>
      </c>
      <c r="G285" s="107">
        <v>15123118</v>
      </c>
      <c r="H285" s="107">
        <v>3637514</v>
      </c>
      <c r="I285" s="107">
        <v>56656859</v>
      </c>
      <c r="J285" s="107">
        <v>57461322</v>
      </c>
      <c r="K285" s="36"/>
      <c r="L285" s="225" t="s">
        <v>2343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57617652</v>
      </c>
      <c r="G286" s="107">
        <v>36577205</v>
      </c>
      <c r="H286" s="107">
        <v>10608383</v>
      </c>
      <c r="I286" s="107">
        <v>5000</v>
      </c>
      <c r="J286" s="107">
        <v>10427064</v>
      </c>
      <c r="K286" s="36"/>
      <c r="L286" s="225" t="s">
        <v>2343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50">G287+H287+I287+J287</f>
        <v>109344201</v>
      </c>
      <c r="G287" s="107">
        <v>89179146</v>
      </c>
      <c r="H287" s="107">
        <v>5264000</v>
      </c>
      <c r="I287" s="107">
        <v>8868499</v>
      </c>
      <c r="J287" s="107">
        <v>6032556</v>
      </c>
      <c r="K287" s="36"/>
      <c r="L287" s="225" t="s">
        <v>2348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30097943</v>
      </c>
      <c r="G288" s="107">
        <v>16027286</v>
      </c>
      <c r="H288" s="107">
        <v>8759174</v>
      </c>
      <c r="I288" s="107">
        <v>2698000</v>
      </c>
      <c r="J288" s="107">
        <v>2613483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4863519</v>
      </c>
      <c r="G289" s="107">
        <v>274501</v>
      </c>
      <c r="H289" s="107">
        <v>1944387</v>
      </c>
      <c r="I289" s="107">
        <v>1281491</v>
      </c>
      <c r="J289" s="107">
        <v>1363140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2019693</v>
      </c>
      <c r="G290" s="107">
        <v>34000</v>
      </c>
      <c r="H290" s="107">
        <v>650435</v>
      </c>
      <c r="I290" s="107">
        <v>350050</v>
      </c>
      <c r="J290" s="107">
        <v>985208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244616</v>
      </c>
      <c r="G291" s="107">
        <v>0</v>
      </c>
      <c r="H291" s="107">
        <v>76566</v>
      </c>
      <c r="I291" s="107">
        <v>0</v>
      </c>
      <c r="J291" s="107">
        <v>168050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836408</v>
      </c>
      <c r="G292" s="107">
        <v>0</v>
      </c>
      <c r="H292" s="107">
        <v>734410</v>
      </c>
      <c r="I292" s="107">
        <v>0</v>
      </c>
      <c r="J292" s="107">
        <v>101998</v>
      </c>
      <c r="K292" s="36"/>
      <c r="L292" s="225" t="s">
        <v>2348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8725055</v>
      </c>
      <c r="G293" s="107">
        <v>545936</v>
      </c>
      <c r="H293" s="107">
        <v>725313</v>
      </c>
      <c r="I293" s="107">
        <v>2505305</v>
      </c>
      <c r="J293" s="107">
        <v>4948501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12716234</v>
      </c>
      <c r="G294" s="107">
        <v>30000</v>
      </c>
      <c r="H294" s="107">
        <v>5261853</v>
      </c>
      <c r="I294" s="107">
        <v>2041420</v>
      </c>
      <c r="J294" s="107">
        <v>5382961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4023046</v>
      </c>
      <c r="G295" s="107">
        <v>633500</v>
      </c>
      <c r="H295" s="107">
        <v>2365808</v>
      </c>
      <c r="I295" s="107">
        <v>223225</v>
      </c>
      <c r="J295" s="107">
        <v>800513</v>
      </c>
      <c r="K295" s="36"/>
      <c r="L295" s="225" t="s">
        <v>2348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5423246</v>
      </c>
      <c r="G296" s="107">
        <v>4300</v>
      </c>
      <c r="H296" s="107">
        <v>1861829</v>
      </c>
      <c r="I296" s="107">
        <v>206752</v>
      </c>
      <c r="J296" s="107">
        <v>3350365</v>
      </c>
      <c r="K296" s="36"/>
      <c r="L296" s="225" t="s">
        <v>2348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2582047</v>
      </c>
      <c r="G297" s="107">
        <v>100000</v>
      </c>
      <c r="H297" s="107">
        <v>722941</v>
      </c>
      <c r="I297" s="107">
        <v>0</v>
      </c>
      <c r="J297" s="107">
        <v>1759106</v>
      </c>
      <c r="K297" s="36"/>
      <c r="L297" s="225" t="s">
        <v>2343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6313230</v>
      </c>
      <c r="G298" s="107">
        <v>510000</v>
      </c>
      <c r="H298" s="107">
        <v>2331398</v>
      </c>
      <c r="I298" s="107">
        <v>3053102</v>
      </c>
      <c r="J298" s="107">
        <v>418730</v>
      </c>
      <c r="K298" s="36"/>
      <c r="L298" s="225" t="s">
        <v>2348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1503224</v>
      </c>
      <c r="G299" s="107">
        <v>1075183</v>
      </c>
      <c r="H299" s="107">
        <v>381371</v>
      </c>
      <c r="I299" s="107">
        <v>0</v>
      </c>
      <c r="J299" s="107">
        <v>46670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534243</v>
      </c>
      <c r="G300" s="107">
        <v>0</v>
      </c>
      <c r="H300" s="107">
        <v>277179</v>
      </c>
      <c r="I300" s="107">
        <v>500</v>
      </c>
      <c r="J300" s="107">
        <v>256564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457369</v>
      </c>
      <c r="G301" s="107">
        <v>7000</v>
      </c>
      <c r="H301" s="107">
        <v>258864</v>
      </c>
      <c r="I301" s="107">
        <v>0</v>
      </c>
      <c r="J301" s="107">
        <v>191505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1393990</v>
      </c>
      <c r="G302" s="107">
        <v>222500</v>
      </c>
      <c r="H302" s="107">
        <v>1101760</v>
      </c>
      <c r="I302" s="107">
        <v>0</v>
      </c>
      <c r="J302" s="107">
        <v>69730</v>
      </c>
      <c r="K302" s="36"/>
      <c r="L302" s="225" t="s">
        <v>2348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1648290</v>
      </c>
      <c r="G303" s="107">
        <v>3</v>
      </c>
      <c r="H303" s="107">
        <v>710597</v>
      </c>
      <c r="I303" s="107">
        <v>115590</v>
      </c>
      <c r="J303" s="107">
        <v>822100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4300829</v>
      </c>
      <c r="G304" s="107">
        <v>1454550</v>
      </c>
      <c r="H304" s="107">
        <v>2542599</v>
      </c>
      <c r="I304" s="107">
        <v>171410</v>
      </c>
      <c r="J304" s="107">
        <v>132270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4147816</v>
      </c>
      <c r="G305" s="107">
        <v>1347520</v>
      </c>
      <c r="H305" s="107">
        <v>2246382</v>
      </c>
      <c r="I305" s="107">
        <v>200</v>
      </c>
      <c r="J305" s="107">
        <v>553714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695046</v>
      </c>
      <c r="G306" s="107">
        <v>0</v>
      </c>
      <c r="H306" s="107">
        <v>242895</v>
      </c>
      <c r="I306" s="107">
        <v>0</v>
      </c>
      <c r="J306" s="107">
        <v>452151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6905083</v>
      </c>
      <c r="G307" s="107">
        <v>999100</v>
      </c>
      <c r="H307" s="107">
        <v>2138392</v>
      </c>
      <c r="I307" s="107">
        <v>456483</v>
      </c>
      <c r="J307" s="107">
        <v>3311108</v>
      </c>
      <c r="K307" s="36"/>
      <c r="L307" s="225" t="s">
        <v>2348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669473</v>
      </c>
      <c r="G308" s="107">
        <v>0</v>
      </c>
      <c r="H308" s="107">
        <v>139857</v>
      </c>
      <c r="I308" s="107">
        <v>0</v>
      </c>
      <c r="J308" s="107">
        <v>529616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37268391</v>
      </c>
      <c r="G309" s="107">
        <v>9430418</v>
      </c>
      <c r="H309" s="107">
        <v>9755327</v>
      </c>
      <c r="I309" s="107">
        <v>3237574</v>
      </c>
      <c r="J309" s="107">
        <v>14845072</v>
      </c>
      <c r="K309" s="36"/>
      <c r="L309" s="225" t="s">
        <v>2348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20487952</v>
      </c>
      <c r="G310" s="107">
        <v>6310853</v>
      </c>
      <c r="H310" s="107">
        <v>7226245</v>
      </c>
      <c r="I310" s="107">
        <v>782980</v>
      </c>
      <c r="J310" s="107">
        <v>6167874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631299</v>
      </c>
      <c r="G311" s="107">
        <v>0</v>
      </c>
      <c r="H311" s="107">
        <v>366999</v>
      </c>
      <c r="I311" s="107">
        <v>0</v>
      </c>
      <c r="J311" s="107">
        <v>264300</v>
      </c>
      <c r="K311" s="36"/>
      <c r="L311" s="225" t="s">
        <v>2348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5215189</v>
      </c>
      <c r="G312" s="107">
        <v>457900</v>
      </c>
      <c r="H312" s="107">
        <v>3918411</v>
      </c>
      <c r="I312" s="107">
        <v>138400</v>
      </c>
      <c r="J312" s="107">
        <v>700478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2918369</v>
      </c>
      <c r="G313" s="107">
        <v>130001</v>
      </c>
      <c r="H313" s="107">
        <v>1339756</v>
      </c>
      <c r="I313" s="107">
        <v>8300</v>
      </c>
      <c r="J313" s="107">
        <v>1440312</v>
      </c>
      <c r="K313" s="36"/>
      <c r="L313" s="225" t="s">
        <v>2348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3676709</v>
      </c>
      <c r="G314" s="107">
        <v>76052</v>
      </c>
      <c r="H314" s="107">
        <v>1555329</v>
      </c>
      <c r="I314" s="107">
        <v>1132190</v>
      </c>
      <c r="J314" s="107">
        <v>913138</v>
      </c>
      <c r="K314" s="36"/>
      <c r="L314" s="225" t="s">
        <v>2348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38444125</v>
      </c>
      <c r="G315" s="107">
        <v>178900</v>
      </c>
      <c r="H315" s="107">
        <v>5620196</v>
      </c>
      <c r="I315" s="107">
        <v>17421400</v>
      </c>
      <c r="J315" s="107">
        <v>15223629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23706998</v>
      </c>
      <c r="G316" s="107">
        <v>1548992</v>
      </c>
      <c r="H316" s="107">
        <v>8921472</v>
      </c>
      <c r="I316" s="107">
        <v>4196987</v>
      </c>
      <c r="J316" s="107">
        <v>9039547</v>
      </c>
      <c r="K316" s="36"/>
      <c r="L316" s="225" t="s">
        <v>2348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63686291</v>
      </c>
      <c r="G317" s="107">
        <v>3094351</v>
      </c>
      <c r="H317" s="107">
        <v>29678876</v>
      </c>
      <c r="I317" s="107">
        <v>16327350</v>
      </c>
      <c r="J317" s="107">
        <v>14585714</v>
      </c>
      <c r="K317" s="36"/>
      <c r="L317" s="225" t="s">
        <v>2343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4644166</v>
      </c>
      <c r="G318" s="107">
        <v>0</v>
      </c>
      <c r="H318" s="107">
        <v>1453292</v>
      </c>
      <c r="I318" s="107">
        <v>0</v>
      </c>
      <c r="J318" s="107">
        <v>3190874</v>
      </c>
      <c r="K318" s="36"/>
      <c r="L318" s="225" t="s">
        <v>2348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2634780</v>
      </c>
      <c r="G319" s="107">
        <v>262900</v>
      </c>
      <c r="H319" s="107">
        <v>1022713</v>
      </c>
      <c r="I319" s="107">
        <v>26820</v>
      </c>
      <c r="J319" s="107">
        <v>1322347</v>
      </c>
      <c r="K319" s="36"/>
      <c r="L319" s="225" t="s">
        <v>2348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52196938</v>
      </c>
      <c r="G320" s="107">
        <v>1184271</v>
      </c>
      <c r="H320" s="107">
        <v>9837692</v>
      </c>
      <c r="I320" s="107">
        <v>131301</v>
      </c>
      <c r="J320" s="107">
        <v>41043674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76097492</v>
      </c>
      <c r="G321" s="107">
        <v>503621</v>
      </c>
      <c r="H321" s="107">
        <v>12764545</v>
      </c>
      <c r="I321" s="107">
        <v>8315215</v>
      </c>
      <c r="J321" s="107">
        <v>54514111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2657651</v>
      </c>
      <c r="G322" s="107">
        <v>0</v>
      </c>
      <c r="H322" s="107">
        <v>1740608</v>
      </c>
      <c r="I322" s="107">
        <v>120395</v>
      </c>
      <c r="J322" s="107">
        <v>796648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92046118</v>
      </c>
      <c r="G324" s="107">
        <v>19260142</v>
      </c>
      <c r="H324" s="107">
        <v>30414442</v>
      </c>
      <c r="I324" s="107">
        <v>6735208</v>
      </c>
      <c r="J324" s="107">
        <v>35636326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42321072</v>
      </c>
      <c r="G325" s="107">
        <v>63100</v>
      </c>
      <c r="H325" s="107">
        <v>7478731</v>
      </c>
      <c r="I325" s="107">
        <v>479302</v>
      </c>
      <c r="J325" s="107">
        <v>34299939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38032068</v>
      </c>
      <c r="G326" s="107">
        <v>9555241</v>
      </c>
      <c r="H326" s="107">
        <v>6371744</v>
      </c>
      <c r="I326" s="107">
        <v>2104662</v>
      </c>
      <c r="J326" s="107">
        <v>20000421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56333093</v>
      </c>
      <c r="G327" s="107">
        <v>14616981</v>
      </c>
      <c r="H327" s="107">
        <v>11918068</v>
      </c>
      <c r="I327" s="107">
        <v>2701102</v>
      </c>
      <c r="J327" s="107">
        <v>27096942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42037280</v>
      </c>
      <c r="G328" s="107">
        <v>8350200</v>
      </c>
      <c r="H328" s="107">
        <v>10937238</v>
      </c>
      <c r="I328" s="107">
        <v>11719320</v>
      </c>
      <c r="J328" s="107">
        <v>11030522</v>
      </c>
      <c r="K328" s="36"/>
      <c r="L328" s="225" t="s">
        <v>2343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83644188</v>
      </c>
      <c r="G329" s="107">
        <v>1985222</v>
      </c>
      <c r="H329" s="107">
        <v>2266812</v>
      </c>
      <c r="I329" s="107">
        <v>54001788</v>
      </c>
      <c r="J329" s="107">
        <v>25390366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1851411</v>
      </c>
      <c r="G330" s="107">
        <v>237000</v>
      </c>
      <c r="H330" s="107">
        <v>1506240</v>
      </c>
      <c r="I330" s="107">
        <v>0</v>
      </c>
      <c r="J330" s="107">
        <v>108171</v>
      </c>
      <c r="K330" s="36"/>
      <c r="L330" s="225" t="s">
        <v>2348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50862050</v>
      </c>
      <c r="G331" s="107">
        <v>6025408</v>
      </c>
      <c r="H331" s="107">
        <v>16184575</v>
      </c>
      <c r="I331" s="107">
        <v>5891654</v>
      </c>
      <c r="J331" s="107">
        <v>22760413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164515523</v>
      </c>
      <c r="G332" s="107">
        <v>9292498</v>
      </c>
      <c r="H332" s="107">
        <v>32441917</v>
      </c>
      <c r="I332" s="107">
        <v>27070898</v>
      </c>
      <c r="J332" s="107">
        <v>95710210</v>
      </c>
      <c r="K332" s="36"/>
      <c r="L332" s="225" t="s">
        <v>2343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518274</v>
      </c>
      <c r="G333" s="107">
        <v>0</v>
      </c>
      <c r="H333" s="107">
        <v>456472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20947061</v>
      </c>
      <c r="G334" s="107">
        <v>12800472</v>
      </c>
      <c r="H334" s="107">
        <v>7105004</v>
      </c>
      <c r="I334" s="107">
        <v>1041585</v>
      </c>
      <c r="J334" s="107">
        <v>0</v>
      </c>
      <c r="K334" s="36"/>
      <c r="L334" s="225" t="s">
        <v>2348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2412106</v>
      </c>
      <c r="G335" s="107">
        <v>375000</v>
      </c>
      <c r="H335" s="107">
        <v>1378427</v>
      </c>
      <c r="I335" s="107">
        <v>74300</v>
      </c>
      <c r="J335" s="107">
        <v>584379</v>
      </c>
      <c r="K335" s="36"/>
      <c r="L335" s="225" t="s">
        <v>2343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6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19332036</v>
      </c>
      <c r="G337" s="107">
        <v>5598300</v>
      </c>
      <c r="H337" s="107">
        <v>5045704</v>
      </c>
      <c r="I337" s="107">
        <v>1839700</v>
      </c>
      <c r="J337" s="107">
        <v>6848332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5167364</v>
      </c>
      <c r="G338" s="107">
        <v>913251</v>
      </c>
      <c r="H338" s="107">
        <v>2641243</v>
      </c>
      <c r="I338" s="107">
        <v>438091</v>
      </c>
      <c r="J338" s="107">
        <v>1174779</v>
      </c>
      <c r="K338" s="36"/>
      <c r="L338" s="225" t="s">
        <v>2348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3256887</v>
      </c>
      <c r="G339" s="107">
        <v>155500</v>
      </c>
      <c r="H339" s="107">
        <v>1923905</v>
      </c>
      <c r="I339" s="107">
        <v>0</v>
      </c>
      <c r="J339" s="107">
        <v>1177482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88344833</v>
      </c>
      <c r="G340" s="107">
        <v>43881517</v>
      </c>
      <c r="H340" s="107">
        <v>15526746</v>
      </c>
      <c r="I340" s="107">
        <v>20732427</v>
      </c>
      <c r="J340" s="107">
        <v>8204143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81163379</v>
      </c>
      <c r="G341" s="107">
        <v>1243655</v>
      </c>
      <c r="H341" s="107">
        <v>5266216</v>
      </c>
      <c r="I341" s="107">
        <v>1694200</v>
      </c>
      <c r="J341" s="107">
        <v>72959308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70551242</v>
      </c>
      <c r="G342" s="107">
        <v>4812840</v>
      </c>
      <c r="H342" s="107">
        <v>14146623</v>
      </c>
      <c r="I342" s="107">
        <v>24864200</v>
      </c>
      <c r="J342" s="107">
        <v>26727579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35075208</v>
      </c>
      <c r="G343" s="107">
        <v>5875802</v>
      </c>
      <c r="H343" s="107">
        <v>13298682</v>
      </c>
      <c r="I343" s="107">
        <v>3235900</v>
      </c>
      <c r="J343" s="107">
        <v>12664824</v>
      </c>
      <c r="K343" s="36"/>
      <c r="L343" s="225" t="s">
        <v>2343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151830362</v>
      </c>
      <c r="G344" s="107">
        <v>59735098</v>
      </c>
      <c r="H344" s="107">
        <v>12127746</v>
      </c>
      <c r="I344" s="107">
        <v>50429818</v>
      </c>
      <c r="J344" s="107">
        <v>29537700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58239288</v>
      </c>
      <c r="G345" s="107">
        <v>360402</v>
      </c>
      <c r="H345" s="107">
        <v>8596967</v>
      </c>
      <c r="I345" s="107">
        <v>22283441</v>
      </c>
      <c r="J345" s="107">
        <v>26998478</v>
      </c>
      <c r="K345" s="36"/>
      <c r="L345" s="225" t="s">
        <v>2348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86708661</v>
      </c>
      <c r="G346" s="107">
        <v>1689079</v>
      </c>
      <c r="H346" s="107">
        <v>10284928</v>
      </c>
      <c r="I346" s="107">
        <v>313802</v>
      </c>
      <c r="J346" s="107">
        <v>74420852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10415379</v>
      </c>
      <c r="G347" s="107">
        <v>6210978</v>
      </c>
      <c r="H347" s="107">
        <v>2335048</v>
      </c>
      <c r="I347" s="107">
        <v>464100</v>
      </c>
      <c r="J347" s="107">
        <v>1405253</v>
      </c>
      <c r="K347" s="36"/>
      <c r="L347" s="225" t="s">
        <v>2348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80946623</v>
      </c>
      <c r="G348" s="107">
        <v>12447399</v>
      </c>
      <c r="H348" s="107">
        <v>11885814</v>
      </c>
      <c r="I348" s="107">
        <v>31722822</v>
      </c>
      <c r="J348" s="107">
        <v>24890588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30623708</v>
      </c>
      <c r="G349" s="107">
        <v>2755450</v>
      </c>
      <c r="H349" s="107">
        <v>1748745</v>
      </c>
      <c r="I349" s="107">
        <v>3196090</v>
      </c>
      <c r="J349" s="107">
        <v>22923423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5962366</v>
      </c>
      <c r="G350" s="107">
        <v>1787600</v>
      </c>
      <c r="H350" s="107">
        <v>3348758</v>
      </c>
      <c r="I350" s="107">
        <v>119800</v>
      </c>
      <c r="J350" s="107">
        <v>706208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6488390</v>
      </c>
      <c r="G351" s="107">
        <v>237202</v>
      </c>
      <c r="H351" s="107">
        <v>1774240</v>
      </c>
      <c r="I351" s="107">
        <v>0</v>
      </c>
      <c r="J351" s="107">
        <v>4476948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183285326</v>
      </c>
      <c r="G352" s="107">
        <v>32409596</v>
      </c>
      <c r="H352" s="107">
        <v>24748652</v>
      </c>
      <c r="I352" s="107">
        <v>24765076</v>
      </c>
      <c r="J352" s="107">
        <v>101362002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4286464</v>
      </c>
      <c r="G353" s="107">
        <v>1201000</v>
      </c>
      <c r="H353" s="107">
        <v>2736815</v>
      </c>
      <c r="I353" s="107">
        <v>138503</v>
      </c>
      <c r="J353" s="107">
        <v>210146</v>
      </c>
      <c r="K353" s="36"/>
      <c r="L353" s="225" t="s">
        <v>2348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1723704</v>
      </c>
      <c r="G354" s="107">
        <v>0</v>
      </c>
      <c r="H354" s="107">
        <v>635570</v>
      </c>
      <c r="I354" s="107">
        <v>0</v>
      </c>
      <c r="J354" s="107">
        <v>1088134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29978473</v>
      </c>
      <c r="G355" s="107">
        <v>14524704</v>
      </c>
      <c r="H355" s="107">
        <v>5798058</v>
      </c>
      <c r="I355" s="107">
        <v>0</v>
      </c>
      <c r="J355" s="107">
        <v>9655711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6597726</v>
      </c>
      <c r="G356" s="107">
        <v>2293251</v>
      </c>
      <c r="H356" s="107">
        <v>3225829</v>
      </c>
      <c r="I356" s="107">
        <v>592136</v>
      </c>
      <c r="J356" s="107">
        <v>486510</v>
      </c>
      <c r="K356" s="36"/>
      <c r="L356" s="225" t="s">
        <v>2348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7911540</v>
      </c>
      <c r="G357" s="107">
        <v>5620052</v>
      </c>
      <c r="H357" s="107">
        <v>1839877</v>
      </c>
      <c r="I357" s="107">
        <v>408625</v>
      </c>
      <c r="J357" s="107">
        <v>42986</v>
      </c>
      <c r="K357" s="36"/>
      <c r="L357" s="225" t="s">
        <v>2343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9784673</v>
      </c>
      <c r="G358" s="107">
        <v>4504641</v>
      </c>
      <c r="H358" s="107">
        <v>4022340</v>
      </c>
      <c r="I358" s="107">
        <v>203594</v>
      </c>
      <c r="J358" s="107">
        <v>1054098</v>
      </c>
      <c r="K358" s="36"/>
      <c r="L358" s="225" t="s">
        <v>2343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4552560</v>
      </c>
      <c r="G359" s="107">
        <v>1470400</v>
      </c>
      <c r="H359" s="107">
        <v>2962721</v>
      </c>
      <c r="I359" s="107">
        <v>31600</v>
      </c>
      <c r="J359" s="107">
        <v>87839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5721050</v>
      </c>
      <c r="G360" s="107">
        <v>2017900</v>
      </c>
      <c r="H360" s="107">
        <v>2525799</v>
      </c>
      <c r="I360" s="107">
        <v>661569</v>
      </c>
      <c r="J360" s="107">
        <v>515782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10203374</v>
      </c>
      <c r="G361" s="107">
        <v>3809099</v>
      </c>
      <c r="H361" s="107">
        <v>5880977</v>
      </c>
      <c r="I361" s="107">
        <v>44753</v>
      </c>
      <c r="J361" s="107">
        <v>468545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20247801</v>
      </c>
      <c r="G362" s="107">
        <v>10667888</v>
      </c>
      <c r="H362" s="107">
        <v>4541587</v>
      </c>
      <c r="I362" s="107">
        <v>4431702</v>
      </c>
      <c r="J362" s="107">
        <v>606624</v>
      </c>
      <c r="K362" s="36"/>
      <c r="L362" s="225" t="s">
        <v>2343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8720289</v>
      </c>
      <c r="G363" s="107">
        <v>1457725</v>
      </c>
      <c r="H363" s="107">
        <v>2263823</v>
      </c>
      <c r="I363" s="107">
        <v>0</v>
      </c>
      <c r="J363" s="107">
        <v>4998741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671192</v>
      </c>
      <c r="G364" s="107">
        <v>0</v>
      </c>
      <c r="H364" s="107">
        <v>356010</v>
      </c>
      <c r="I364" s="107">
        <v>32700</v>
      </c>
      <c r="J364" s="107">
        <v>282482</v>
      </c>
      <c r="K364" s="63"/>
      <c r="L364" s="225" t="s">
        <v>2348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17442327</v>
      </c>
      <c r="G365" s="107">
        <v>7573850</v>
      </c>
      <c r="H365" s="107">
        <v>7681732</v>
      </c>
      <c r="I365" s="107">
        <v>2000000</v>
      </c>
      <c r="J365" s="107">
        <v>186745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2508017</v>
      </c>
      <c r="G366" s="107">
        <v>616467</v>
      </c>
      <c r="H366" s="107">
        <v>705610</v>
      </c>
      <c r="I366" s="107">
        <v>0</v>
      </c>
      <c r="J366" s="107">
        <v>1185940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5449912</v>
      </c>
      <c r="G367" s="107">
        <v>194694</v>
      </c>
      <c r="H367" s="107">
        <v>1433870</v>
      </c>
      <c r="I367" s="107">
        <v>268950</v>
      </c>
      <c r="J367" s="107">
        <v>3552398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44064330</v>
      </c>
      <c r="G368" s="107">
        <v>7763250</v>
      </c>
      <c r="H368" s="107">
        <v>14263719</v>
      </c>
      <c r="I368" s="107">
        <v>2655050</v>
      </c>
      <c r="J368" s="107">
        <v>19382311</v>
      </c>
      <c r="K368" s="36"/>
      <c r="L368" s="225" t="s">
        <v>2343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5581161</v>
      </c>
      <c r="G369" s="107">
        <v>2480950</v>
      </c>
      <c r="H369" s="107">
        <v>2951072</v>
      </c>
      <c r="I369" s="107">
        <v>0</v>
      </c>
      <c r="J369" s="107">
        <v>149139</v>
      </c>
      <c r="K369" s="36"/>
      <c r="L369" s="226" t="s">
        <v>2321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86718513</v>
      </c>
      <c r="G370" s="107">
        <v>17323455</v>
      </c>
      <c r="H370" s="107">
        <v>8025079</v>
      </c>
      <c r="I370" s="107">
        <v>116470</v>
      </c>
      <c r="J370" s="107">
        <v>61253509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44365432</v>
      </c>
      <c r="G371" s="107">
        <v>8389865</v>
      </c>
      <c r="H371" s="107">
        <v>15007658</v>
      </c>
      <c r="I371" s="107">
        <v>8293290</v>
      </c>
      <c r="J371" s="107">
        <v>12674619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561236</v>
      </c>
      <c r="G372" s="107">
        <v>22800</v>
      </c>
      <c r="H372" s="107">
        <v>538436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4839373</v>
      </c>
      <c r="G373" s="107">
        <v>583100</v>
      </c>
      <c r="H373" s="107">
        <v>3391488</v>
      </c>
      <c r="I373" s="107">
        <v>575000</v>
      </c>
      <c r="J373" s="107">
        <v>289785</v>
      </c>
      <c r="K373" s="36"/>
      <c r="L373" s="226" t="s">
        <v>2321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4506026</v>
      </c>
      <c r="G374" s="107">
        <v>202840</v>
      </c>
      <c r="H374" s="107">
        <v>3726267</v>
      </c>
      <c r="I374" s="107">
        <v>21900</v>
      </c>
      <c r="J374" s="107">
        <v>555019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10356237</v>
      </c>
      <c r="G375" s="107">
        <v>4421781</v>
      </c>
      <c r="H375" s="107">
        <v>5239414</v>
      </c>
      <c r="I375" s="107">
        <v>257500</v>
      </c>
      <c r="J375" s="107">
        <v>437542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1040552</v>
      </c>
      <c r="G376" s="107">
        <v>652000</v>
      </c>
      <c r="H376" s="107">
        <v>388552</v>
      </c>
      <c r="I376" s="107">
        <v>0</v>
      </c>
      <c r="J376" s="107">
        <v>0</v>
      </c>
      <c r="K376" s="36"/>
      <c r="L376" s="225" t="s">
        <v>2343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34016885</v>
      </c>
      <c r="G377" s="107">
        <v>18542301</v>
      </c>
      <c r="H377" s="107">
        <v>10944472</v>
      </c>
      <c r="I377" s="107">
        <v>430800</v>
      </c>
      <c r="J377" s="107">
        <v>4099312</v>
      </c>
      <c r="K377" s="36"/>
      <c r="L377" s="225" t="s">
        <v>2343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41730053</v>
      </c>
      <c r="G378" s="107">
        <v>3163204</v>
      </c>
      <c r="H378" s="107">
        <v>16141596</v>
      </c>
      <c r="I378" s="107">
        <v>17627097</v>
      </c>
      <c r="J378" s="107">
        <v>4798156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14465736</v>
      </c>
      <c r="G379" s="107">
        <v>7894200</v>
      </c>
      <c r="H379" s="107">
        <v>4920622</v>
      </c>
      <c r="I379" s="107">
        <v>20000</v>
      </c>
      <c r="J379" s="107">
        <v>1630914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38402326</v>
      </c>
      <c r="G380" s="107">
        <v>4682909</v>
      </c>
      <c r="H380" s="107">
        <v>14904713</v>
      </c>
      <c r="I380" s="107">
        <v>4019924</v>
      </c>
      <c r="J380" s="107">
        <v>14794780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5919816</v>
      </c>
      <c r="G381" s="107">
        <v>1260500</v>
      </c>
      <c r="H381" s="107">
        <v>2308334</v>
      </c>
      <c r="I381" s="107">
        <v>26500</v>
      </c>
      <c r="J381" s="107">
        <v>2324482</v>
      </c>
      <c r="K381" s="36"/>
      <c r="L381" s="225" t="s">
        <v>2343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24475501</v>
      </c>
      <c r="G382" s="107">
        <v>13831017</v>
      </c>
      <c r="H382" s="107">
        <v>6331952</v>
      </c>
      <c r="I382" s="107">
        <v>2116303</v>
      </c>
      <c r="J382" s="107">
        <v>2196229</v>
      </c>
      <c r="K382" s="36"/>
      <c r="L382" s="225" t="s">
        <v>2348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84031478</v>
      </c>
      <c r="G383" s="107">
        <v>45414252</v>
      </c>
      <c r="H383" s="107">
        <v>28362206</v>
      </c>
      <c r="I383" s="107">
        <v>0</v>
      </c>
      <c r="J383" s="107">
        <v>10255020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10861155</v>
      </c>
      <c r="G384" s="107">
        <v>2976496</v>
      </c>
      <c r="H384" s="107">
        <v>3570747</v>
      </c>
      <c r="I384" s="107">
        <v>904717</v>
      </c>
      <c r="J384" s="107">
        <v>3409195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226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25810734</v>
      </c>
      <c r="G386" s="107">
        <v>3735300</v>
      </c>
      <c r="H386" s="107">
        <v>11654915</v>
      </c>
      <c r="I386" s="107">
        <v>45000</v>
      </c>
      <c r="J386" s="107">
        <v>10375519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3375894</v>
      </c>
      <c r="G387" s="107">
        <v>0</v>
      </c>
      <c r="H387" s="107">
        <v>1419330</v>
      </c>
      <c r="I387" s="107">
        <v>43550</v>
      </c>
      <c r="J387" s="107">
        <v>1913014</v>
      </c>
      <c r="K387" s="36"/>
      <c r="L387" s="225" t="s">
        <v>2348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9459264</v>
      </c>
      <c r="G388" s="107">
        <v>0</v>
      </c>
      <c r="H388" s="107">
        <v>3457396</v>
      </c>
      <c r="I388" s="107">
        <v>3500</v>
      </c>
      <c r="J388" s="107">
        <v>5998368</v>
      </c>
      <c r="K388" s="36"/>
      <c r="L388" s="225" t="s">
        <v>2343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32644964</v>
      </c>
      <c r="G389" s="107">
        <v>5714300</v>
      </c>
      <c r="H389" s="107">
        <v>11264706</v>
      </c>
      <c r="I389" s="107">
        <v>4318390</v>
      </c>
      <c r="J389" s="107">
        <v>11347568</v>
      </c>
      <c r="K389" s="36"/>
      <c r="L389" s="225" t="s">
        <v>2343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19460177</v>
      </c>
      <c r="G390" s="107">
        <v>4060841</v>
      </c>
      <c r="H390" s="107">
        <v>8504621</v>
      </c>
      <c r="I390" s="107">
        <v>13728</v>
      </c>
      <c r="J390" s="107">
        <v>6880987</v>
      </c>
      <c r="K390" s="36"/>
      <c r="L390" s="225" t="s">
        <v>2343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9374498</v>
      </c>
      <c r="G391" s="107">
        <v>1</v>
      </c>
      <c r="H391" s="107">
        <v>5366130</v>
      </c>
      <c r="I391" s="107">
        <v>0</v>
      </c>
      <c r="J391" s="107">
        <v>4008367</v>
      </c>
      <c r="K391" s="36"/>
      <c r="L391" s="225" t="s">
        <v>2343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13836119</v>
      </c>
      <c r="G392" s="107">
        <v>4584300</v>
      </c>
      <c r="H392" s="107">
        <v>3619876</v>
      </c>
      <c r="I392" s="107">
        <v>181769</v>
      </c>
      <c r="J392" s="107">
        <v>5450174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257901</v>
      </c>
      <c r="G393" s="107">
        <v>0</v>
      </c>
      <c r="H393" s="107">
        <v>236701</v>
      </c>
      <c r="I393" s="107">
        <v>7700</v>
      </c>
      <c r="J393" s="107">
        <v>13500</v>
      </c>
      <c r="K393" s="36"/>
      <c r="L393" s="225" t="s">
        <v>2321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18350470</v>
      </c>
      <c r="G394" s="107">
        <v>11017400</v>
      </c>
      <c r="H394" s="107">
        <v>7221635</v>
      </c>
      <c r="I394" s="107">
        <v>0</v>
      </c>
      <c r="J394" s="107">
        <v>111435</v>
      </c>
      <c r="K394" s="36"/>
      <c r="L394" s="225" t="s">
        <v>2348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17823434</v>
      </c>
      <c r="G395" s="107">
        <v>3244875</v>
      </c>
      <c r="H395" s="107">
        <v>1153954</v>
      </c>
      <c r="I395" s="107">
        <v>11466713</v>
      </c>
      <c r="J395" s="107">
        <v>1957892</v>
      </c>
      <c r="K395" s="36"/>
      <c r="L395" s="225" t="s">
        <v>2348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18836431</v>
      </c>
      <c r="G396" s="107">
        <v>12777925</v>
      </c>
      <c r="H396" s="107">
        <v>2033923</v>
      </c>
      <c r="I396" s="107">
        <v>3798462</v>
      </c>
      <c r="J396" s="107">
        <v>226121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13104200</v>
      </c>
      <c r="G397" s="107">
        <v>36400</v>
      </c>
      <c r="H397" s="107">
        <v>2735016</v>
      </c>
      <c r="I397" s="107">
        <v>6257000</v>
      </c>
      <c r="J397" s="107">
        <v>4075784</v>
      </c>
      <c r="K397" s="36"/>
      <c r="L397" s="225" t="s">
        <v>2343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318076</v>
      </c>
      <c r="G398" s="107">
        <v>0</v>
      </c>
      <c r="H398" s="107">
        <v>311576</v>
      </c>
      <c r="I398" s="107">
        <v>4000</v>
      </c>
      <c r="J398" s="107">
        <v>2500</v>
      </c>
      <c r="K398" s="36"/>
      <c r="L398" s="225" t="s">
        <v>2348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1270851</v>
      </c>
      <c r="G399" s="107">
        <v>93751</v>
      </c>
      <c r="H399" s="107">
        <v>1155025</v>
      </c>
      <c r="I399" s="107">
        <v>0</v>
      </c>
      <c r="J399" s="107">
        <v>22075</v>
      </c>
      <c r="K399" s="36"/>
      <c r="L399" s="225" t="s">
        <v>2348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25877243</v>
      </c>
      <c r="G400" s="107">
        <v>14784497</v>
      </c>
      <c r="H400" s="107">
        <v>9510638</v>
      </c>
      <c r="I400" s="107">
        <v>851714</v>
      </c>
      <c r="J400" s="107">
        <v>730394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4537508</v>
      </c>
      <c r="G401" s="107">
        <v>614950</v>
      </c>
      <c r="H401" s="107">
        <v>3006750</v>
      </c>
      <c r="I401" s="107">
        <v>64150</v>
      </c>
      <c r="J401" s="107">
        <v>851658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7488486</v>
      </c>
      <c r="G402" s="107">
        <v>3953760</v>
      </c>
      <c r="H402" s="107">
        <v>2708736</v>
      </c>
      <c r="I402" s="107">
        <v>0</v>
      </c>
      <c r="J402" s="107">
        <v>825990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11576367</v>
      </c>
      <c r="G403" s="107">
        <v>6685052</v>
      </c>
      <c r="H403" s="107">
        <v>2863203</v>
      </c>
      <c r="I403" s="107">
        <v>1193846</v>
      </c>
      <c r="J403" s="107">
        <v>834266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33591520</v>
      </c>
      <c r="G404" s="107">
        <v>7884793</v>
      </c>
      <c r="H404" s="107">
        <v>9070956</v>
      </c>
      <c r="I404" s="107">
        <v>1950727</v>
      </c>
      <c r="J404" s="107">
        <v>14685044</v>
      </c>
      <c r="K404" s="36"/>
      <c r="L404" s="225" t="s">
        <v>2343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9080816</v>
      </c>
      <c r="G405" s="107">
        <v>1836276</v>
      </c>
      <c r="H405" s="107">
        <v>2969037</v>
      </c>
      <c r="I405" s="107">
        <v>805313</v>
      </c>
      <c r="J405" s="107">
        <v>3470190</v>
      </c>
      <c r="K405" s="36"/>
      <c r="L405" s="225" t="s">
        <v>2343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26355112</v>
      </c>
      <c r="G406" s="107">
        <v>23001500</v>
      </c>
      <c r="H406" s="107">
        <v>2060012</v>
      </c>
      <c r="I406" s="107">
        <v>6000</v>
      </c>
      <c r="J406" s="107">
        <v>1287600</v>
      </c>
      <c r="K406" s="36"/>
      <c r="L406" s="225" t="s">
        <v>2348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5659124</v>
      </c>
      <c r="G407" s="107">
        <v>2803400</v>
      </c>
      <c r="H407" s="107">
        <v>2380706</v>
      </c>
      <c r="I407" s="107">
        <v>3100</v>
      </c>
      <c r="J407" s="107">
        <v>471918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3848828</v>
      </c>
      <c r="G408" s="107">
        <v>522550</v>
      </c>
      <c r="H408" s="107">
        <v>1240187</v>
      </c>
      <c r="I408" s="107">
        <v>0</v>
      </c>
      <c r="J408" s="107">
        <v>2086091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18383156</v>
      </c>
      <c r="G409" s="107">
        <v>5156650</v>
      </c>
      <c r="H409" s="107">
        <v>10600171</v>
      </c>
      <c r="I409" s="107">
        <v>696100</v>
      </c>
      <c r="J409" s="107">
        <v>1930235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26318323</v>
      </c>
      <c r="G410" s="107">
        <v>11009587</v>
      </c>
      <c r="H410" s="107">
        <v>10914548</v>
      </c>
      <c r="I410" s="107">
        <v>115000</v>
      </c>
      <c r="J410" s="107">
        <v>4279188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226" t="s">
        <v>2321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16756789</v>
      </c>
      <c r="G412" s="107">
        <v>279501</v>
      </c>
      <c r="H412" s="107">
        <v>5352246</v>
      </c>
      <c r="I412" s="107">
        <v>8746550</v>
      </c>
      <c r="J412" s="107">
        <v>2378492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19131466</v>
      </c>
      <c r="G413" s="107">
        <v>2710086</v>
      </c>
      <c r="H413" s="107">
        <v>8725454</v>
      </c>
      <c r="I413" s="107">
        <v>9000</v>
      </c>
      <c r="J413" s="107">
        <v>7686926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10621272</v>
      </c>
      <c r="G414" s="107">
        <v>372807</v>
      </c>
      <c r="H414" s="107">
        <v>5959060</v>
      </c>
      <c r="I414" s="107">
        <v>11501</v>
      </c>
      <c r="J414" s="107">
        <v>4277904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23193409</v>
      </c>
      <c r="G415" s="107">
        <v>953800</v>
      </c>
      <c r="H415" s="107">
        <v>3902401</v>
      </c>
      <c r="I415" s="107">
        <v>2474412</v>
      </c>
      <c r="J415" s="107">
        <v>15862796</v>
      </c>
      <c r="K415" s="36"/>
      <c r="L415" s="225" t="s">
        <v>2348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40079532</v>
      </c>
      <c r="G416" s="107">
        <v>4593500</v>
      </c>
      <c r="H416" s="107">
        <v>5857368</v>
      </c>
      <c r="I416" s="107">
        <v>36800</v>
      </c>
      <c r="J416" s="107">
        <v>29591864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26915243</v>
      </c>
      <c r="G417" s="107">
        <v>3590200</v>
      </c>
      <c r="H417" s="107">
        <v>5572658</v>
      </c>
      <c r="I417" s="107">
        <v>2654452</v>
      </c>
      <c r="J417" s="107">
        <v>15097933</v>
      </c>
      <c r="K417" s="36"/>
      <c r="L417" s="225" t="s">
        <v>2348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14811049</v>
      </c>
      <c r="G418" s="107">
        <v>7382500</v>
      </c>
      <c r="H418" s="107">
        <v>6937399</v>
      </c>
      <c r="I418" s="107">
        <v>364300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15601365</v>
      </c>
      <c r="G419" s="107">
        <v>853155</v>
      </c>
      <c r="H419" s="107">
        <v>5583727</v>
      </c>
      <c r="I419" s="107">
        <v>499913</v>
      </c>
      <c r="J419" s="107">
        <v>8664570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7663738</v>
      </c>
      <c r="G420" s="107">
        <v>1184800</v>
      </c>
      <c r="H420" s="107">
        <v>4930159</v>
      </c>
      <c r="I420" s="107">
        <v>193500</v>
      </c>
      <c r="J420" s="107">
        <v>1355279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3775745</v>
      </c>
      <c r="G421" s="107">
        <v>541603</v>
      </c>
      <c r="H421" s="107">
        <v>1864178</v>
      </c>
      <c r="I421" s="107">
        <v>0</v>
      </c>
      <c r="J421" s="107">
        <v>1369964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74665286</v>
      </c>
      <c r="G422" s="107">
        <v>6404535</v>
      </c>
      <c r="H422" s="107">
        <v>14582242</v>
      </c>
      <c r="I422" s="107">
        <v>11817700</v>
      </c>
      <c r="J422" s="107">
        <v>41860809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6160333</v>
      </c>
      <c r="G423" s="107">
        <v>517501</v>
      </c>
      <c r="H423" s="107">
        <v>3043853</v>
      </c>
      <c r="I423" s="107">
        <v>376920</v>
      </c>
      <c r="J423" s="107">
        <v>2222059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4272369</v>
      </c>
      <c r="G424" s="107">
        <v>43751</v>
      </c>
      <c r="H424" s="107">
        <v>4183113</v>
      </c>
      <c r="I424" s="107">
        <v>0</v>
      </c>
      <c r="J424" s="107">
        <v>45505</v>
      </c>
      <c r="K424" s="36"/>
      <c r="L424" s="225" t="s">
        <v>2343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2412037</v>
      </c>
      <c r="G425" s="107">
        <v>3500</v>
      </c>
      <c r="H425" s="107">
        <v>2322391</v>
      </c>
      <c r="I425" s="107">
        <v>20000</v>
      </c>
      <c r="J425" s="107">
        <v>66146</v>
      </c>
      <c r="K425" s="36"/>
      <c r="L425" s="225" t="s">
        <v>2348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21758872</v>
      </c>
      <c r="G426" s="107">
        <v>2017650</v>
      </c>
      <c r="H426" s="107">
        <v>7010389</v>
      </c>
      <c r="I426" s="107">
        <v>3965812</v>
      </c>
      <c r="J426" s="107">
        <v>8765021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57217842</v>
      </c>
      <c r="G427" s="107">
        <v>4927175</v>
      </c>
      <c r="H427" s="107">
        <v>12490030</v>
      </c>
      <c r="I427" s="107">
        <v>8045000</v>
      </c>
      <c r="J427" s="107">
        <v>31755637</v>
      </c>
      <c r="K427" s="36"/>
      <c r="L427" s="225" t="s">
        <v>2348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6614181</v>
      </c>
      <c r="G428" s="107">
        <v>340000</v>
      </c>
      <c r="H428" s="107">
        <v>4460720</v>
      </c>
      <c r="I428" s="107">
        <v>0</v>
      </c>
      <c r="J428" s="107">
        <v>1813461</v>
      </c>
      <c r="K428" s="36"/>
      <c r="L428" s="225" t="s">
        <v>2343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50188105</v>
      </c>
      <c r="G429" s="107">
        <v>3066654</v>
      </c>
      <c r="H429" s="107">
        <v>15457017</v>
      </c>
      <c r="I429" s="107">
        <v>9425701</v>
      </c>
      <c r="J429" s="107">
        <v>22238733</v>
      </c>
      <c r="K429" s="36"/>
      <c r="L429" s="225" t="s">
        <v>2343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7967604</v>
      </c>
      <c r="G430" s="107">
        <v>2752814</v>
      </c>
      <c r="H430" s="107">
        <v>3194940</v>
      </c>
      <c r="I430" s="107">
        <v>0</v>
      </c>
      <c r="J430" s="107">
        <v>2019850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7500318</v>
      </c>
      <c r="G431" s="107">
        <v>4989843</v>
      </c>
      <c r="H431" s="107">
        <v>1627650</v>
      </c>
      <c r="I431" s="107">
        <v>0</v>
      </c>
      <c r="J431" s="107">
        <v>882825</v>
      </c>
      <c r="K431" s="36"/>
      <c r="L431" s="225" t="s">
        <v>2348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32384422</v>
      </c>
      <c r="G432" s="107">
        <v>9055060</v>
      </c>
      <c r="H432" s="107">
        <v>7376180</v>
      </c>
      <c r="I432" s="107">
        <v>5537734</v>
      </c>
      <c r="J432" s="107">
        <v>10415448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864154</v>
      </c>
      <c r="G433" s="107">
        <v>0</v>
      </c>
      <c r="H433" s="107">
        <v>621553</v>
      </c>
      <c r="I433" s="107">
        <v>0</v>
      </c>
      <c r="J433" s="107">
        <v>242601</v>
      </c>
      <c r="K433" s="36"/>
      <c r="L433" s="225" t="s">
        <v>2343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103003078</v>
      </c>
      <c r="G434" s="107">
        <v>53629965</v>
      </c>
      <c r="H434" s="107">
        <v>15470098</v>
      </c>
      <c r="I434" s="107">
        <v>8038341</v>
      </c>
      <c r="J434" s="107">
        <v>25864674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6827941</v>
      </c>
      <c r="G435" s="107">
        <v>1072655</v>
      </c>
      <c r="H435" s="107">
        <v>4368281</v>
      </c>
      <c r="I435" s="107">
        <v>156000</v>
      </c>
      <c r="J435" s="107">
        <v>1231005</v>
      </c>
      <c r="K435" s="36"/>
      <c r="L435" s="225" t="s">
        <v>2348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16772528</v>
      </c>
      <c r="G436" s="107">
        <v>1879201</v>
      </c>
      <c r="H436" s="107">
        <v>8872420</v>
      </c>
      <c r="I436" s="107">
        <v>349509</v>
      </c>
      <c r="J436" s="107">
        <v>5671398</v>
      </c>
      <c r="K436" s="36"/>
      <c r="L436" s="225" t="s">
        <v>2348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23815224</v>
      </c>
      <c r="G437" s="107">
        <v>8133033</v>
      </c>
      <c r="H437" s="107">
        <v>8068111</v>
      </c>
      <c r="I437" s="107">
        <v>461400</v>
      </c>
      <c r="J437" s="107">
        <v>7152680</v>
      </c>
      <c r="K437" s="36"/>
      <c r="L437" s="225" t="s">
        <v>2343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3399816</v>
      </c>
      <c r="G438" s="107">
        <v>299500</v>
      </c>
      <c r="H438" s="107">
        <v>723445</v>
      </c>
      <c r="I438" s="107">
        <v>50000</v>
      </c>
      <c r="J438" s="107">
        <v>2326871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5022972</v>
      </c>
      <c r="G439" s="107">
        <v>0</v>
      </c>
      <c r="H439" s="107">
        <v>1789572</v>
      </c>
      <c r="I439" s="107">
        <v>1362211</v>
      </c>
      <c r="J439" s="107">
        <v>1871189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33573948</v>
      </c>
      <c r="G440" s="107">
        <v>2602650</v>
      </c>
      <c r="H440" s="107">
        <v>16815464</v>
      </c>
      <c r="I440" s="107">
        <v>1506659</v>
      </c>
      <c r="J440" s="107">
        <v>12649175</v>
      </c>
      <c r="K440" s="36"/>
      <c r="L440" s="225" t="s">
        <v>2348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13187000</v>
      </c>
      <c r="G441" s="107">
        <v>425350</v>
      </c>
      <c r="H441" s="107">
        <v>6597248</v>
      </c>
      <c r="I441" s="107">
        <v>0</v>
      </c>
      <c r="J441" s="107">
        <v>6164402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340321</v>
      </c>
      <c r="G442" s="107">
        <v>0</v>
      </c>
      <c r="H442" s="107">
        <v>340321</v>
      </c>
      <c r="I442" s="107">
        <v>0</v>
      </c>
      <c r="J442" s="107">
        <v>0</v>
      </c>
      <c r="K442" s="36"/>
      <c r="L442" s="225" t="s">
        <v>2343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8970417</v>
      </c>
      <c r="G443" s="107">
        <v>207320</v>
      </c>
      <c r="H443" s="107">
        <v>8290179</v>
      </c>
      <c r="I443" s="107">
        <v>0</v>
      </c>
      <c r="J443" s="107">
        <v>472918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5015499</v>
      </c>
      <c r="G444" s="107">
        <v>20000</v>
      </c>
      <c r="H444" s="107">
        <v>1198985</v>
      </c>
      <c r="I444" s="107">
        <v>0</v>
      </c>
      <c r="J444" s="107">
        <v>3796514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3866429</v>
      </c>
      <c r="G445" s="107">
        <v>2047550</v>
      </c>
      <c r="H445" s="107">
        <v>1288029</v>
      </c>
      <c r="I445" s="107">
        <v>394000</v>
      </c>
      <c r="J445" s="107">
        <v>136850</v>
      </c>
      <c r="K445" s="36"/>
      <c r="L445" s="225" t="s">
        <v>2348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8106681</v>
      </c>
      <c r="G446" s="107">
        <v>2871700</v>
      </c>
      <c r="H446" s="107">
        <v>3716431</v>
      </c>
      <c r="I446" s="107">
        <v>1200000</v>
      </c>
      <c r="J446" s="107">
        <v>318550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11106402</v>
      </c>
      <c r="G447" s="107">
        <v>8376409</v>
      </c>
      <c r="H447" s="107">
        <v>1587244</v>
      </c>
      <c r="I447" s="107">
        <v>380050</v>
      </c>
      <c r="J447" s="107">
        <v>762699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3681592</v>
      </c>
      <c r="G448" s="107">
        <v>572650</v>
      </c>
      <c r="H448" s="107">
        <v>2611671</v>
      </c>
      <c r="I448" s="107">
        <v>213490</v>
      </c>
      <c r="J448" s="107">
        <v>283781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36346469</v>
      </c>
      <c r="G449" s="107">
        <v>14304052</v>
      </c>
      <c r="H449" s="107">
        <v>18865237</v>
      </c>
      <c r="I449" s="107">
        <v>1192650</v>
      </c>
      <c r="J449" s="107">
        <v>1984530</v>
      </c>
      <c r="K449" s="36"/>
      <c r="L449" s="225" t="s">
        <v>2348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61456194</v>
      </c>
      <c r="G450" s="107">
        <v>22491914</v>
      </c>
      <c r="H450" s="107">
        <v>23405003</v>
      </c>
      <c r="I450" s="107">
        <v>1713909</v>
      </c>
      <c r="J450" s="107">
        <v>13845368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105427926</v>
      </c>
      <c r="G451" s="107">
        <v>39146476</v>
      </c>
      <c r="H451" s="107">
        <v>35371770</v>
      </c>
      <c r="I451" s="107">
        <v>2742280</v>
      </c>
      <c r="J451" s="107">
        <v>28167400</v>
      </c>
      <c r="K451" s="36"/>
      <c r="L451" s="225" t="s">
        <v>2343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842405</v>
      </c>
      <c r="G452" s="107">
        <v>152002</v>
      </c>
      <c r="H452" s="107">
        <v>359152</v>
      </c>
      <c r="I452" s="107">
        <v>50000</v>
      </c>
      <c r="J452" s="107">
        <v>281251</v>
      </c>
      <c r="K452" s="36"/>
      <c r="L452" s="225" t="s">
        <v>2343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8371858</v>
      </c>
      <c r="G453" s="107">
        <v>6025848</v>
      </c>
      <c r="H453" s="107">
        <v>1985580</v>
      </c>
      <c r="I453" s="107">
        <v>0</v>
      </c>
      <c r="J453" s="107">
        <v>360430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3253562</v>
      </c>
      <c r="G454" s="107">
        <v>434900</v>
      </c>
      <c r="H454" s="107">
        <v>1014011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35486644</v>
      </c>
      <c r="G455" s="107">
        <v>14443337</v>
      </c>
      <c r="H455" s="107">
        <v>14328913</v>
      </c>
      <c r="I455" s="107">
        <v>2089102</v>
      </c>
      <c r="J455" s="107">
        <v>4625292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26496759</v>
      </c>
      <c r="G456" s="107">
        <v>16077204</v>
      </c>
      <c r="H456" s="107">
        <v>7173150</v>
      </c>
      <c r="I456" s="107">
        <v>658056</v>
      </c>
      <c r="J456" s="107">
        <v>2588349</v>
      </c>
      <c r="K456" s="36"/>
      <c r="L456" s="225" t="s">
        <v>2343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1012985</v>
      </c>
      <c r="G457" s="107">
        <v>0</v>
      </c>
      <c r="H457" s="107">
        <v>497232</v>
      </c>
      <c r="I457" s="107">
        <v>0</v>
      </c>
      <c r="J457" s="107">
        <v>515753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145548032</v>
      </c>
      <c r="G458" s="107">
        <v>95993462</v>
      </c>
      <c r="H458" s="107">
        <v>13819972</v>
      </c>
      <c r="I458" s="107">
        <v>12908037</v>
      </c>
      <c r="J458" s="107">
        <v>22826561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11656293</v>
      </c>
      <c r="G459" s="107">
        <v>7940124</v>
      </c>
      <c r="H459" s="107">
        <v>2641235</v>
      </c>
      <c r="I459" s="107">
        <v>154751</v>
      </c>
      <c r="J459" s="107">
        <v>920183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33612082</v>
      </c>
      <c r="G460" s="107">
        <v>14392112</v>
      </c>
      <c r="H460" s="107">
        <v>10288925</v>
      </c>
      <c r="I460" s="107">
        <v>481750</v>
      </c>
      <c r="J460" s="107">
        <v>8449295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71587077</v>
      </c>
      <c r="G461" s="107">
        <v>45826136</v>
      </c>
      <c r="H461" s="107">
        <v>24022091</v>
      </c>
      <c r="I461" s="107">
        <v>1614500</v>
      </c>
      <c r="J461" s="107">
        <v>124350</v>
      </c>
      <c r="K461" s="36"/>
      <c r="L461" s="225" t="s">
        <v>2348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23988883</v>
      </c>
      <c r="G462" s="107">
        <v>9964459</v>
      </c>
      <c r="H462" s="107">
        <v>12861832</v>
      </c>
      <c r="I462" s="107">
        <v>25000</v>
      </c>
      <c r="J462" s="107">
        <v>1137592</v>
      </c>
      <c r="K462" s="36"/>
      <c r="L462" s="225" t="s">
        <v>2343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15964483</v>
      </c>
      <c r="G463" s="107">
        <v>9360070</v>
      </c>
      <c r="H463" s="107">
        <v>1884421</v>
      </c>
      <c r="I463" s="107">
        <v>4322845</v>
      </c>
      <c r="J463" s="107">
        <v>397147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6859123</v>
      </c>
      <c r="G464" s="107">
        <v>1580652</v>
      </c>
      <c r="H464" s="107">
        <v>4872298</v>
      </c>
      <c r="I464" s="107">
        <v>38545</v>
      </c>
      <c r="J464" s="107">
        <v>367628</v>
      </c>
      <c r="K464" s="36"/>
      <c r="L464" s="225" t="s">
        <v>2348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848835</v>
      </c>
      <c r="G465" s="107">
        <v>120860</v>
      </c>
      <c r="H465" s="107">
        <v>661316</v>
      </c>
      <c r="I465" s="107">
        <v>22659</v>
      </c>
      <c r="J465" s="107">
        <v>44000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991125</v>
      </c>
      <c r="G466" s="107">
        <v>389250</v>
      </c>
      <c r="H466" s="107">
        <v>601875</v>
      </c>
      <c r="I466" s="107">
        <v>0</v>
      </c>
      <c r="J466" s="107">
        <v>0</v>
      </c>
      <c r="K466" s="36"/>
      <c r="L466" s="226" t="s">
        <v>2321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6061084</v>
      </c>
      <c r="G467" s="107">
        <v>741935</v>
      </c>
      <c r="H467" s="107">
        <v>1827188</v>
      </c>
      <c r="I467" s="107">
        <v>2676277</v>
      </c>
      <c r="J467" s="107">
        <v>815684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19194064</v>
      </c>
      <c r="G468" s="107">
        <v>7148467</v>
      </c>
      <c r="H468" s="107">
        <v>8921547</v>
      </c>
      <c r="I468" s="107">
        <v>216250</v>
      </c>
      <c r="J468" s="107">
        <v>2907800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8312101</v>
      </c>
      <c r="G469" s="107">
        <v>1338763</v>
      </c>
      <c r="H469" s="107">
        <v>4898741</v>
      </c>
      <c r="I469" s="107">
        <v>0</v>
      </c>
      <c r="J469" s="107">
        <v>2074597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3558129</v>
      </c>
      <c r="G470" s="107">
        <v>408000</v>
      </c>
      <c r="H470" s="107">
        <v>2158064</v>
      </c>
      <c r="I470" s="107">
        <v>0</v>
      </c>
      <c r="J470" s="107">
        <v>992065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5189687</v>
      </c>
      <c r="G471" s="107">
        <v>2372189</v>
      </c>
      <c r="H471" s="107">
        <v>2463996</v>
      </c>
      <c r="I471" s="107">
        <v>72890</v>
      </c>
      <c r="J471" s="107">
        <v>280612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7321322</v>
      </c>
      <c r="G472" s="107">
        <v>3599599</v>
      </c>
      <c r="H472" s="107">
        <v>2586713</v>
      </c>
      <c r="I472" s="107">
        <v>345000</v>
      </c>
      <c r="J472" s="107">
        <v>790010</v>
      </c>
      <c r="K472" s="36"/>
      <c r="L472" s="225" t="s">
        <v>2348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2231560</v>
      </c>
      <c r="G473" s="107">
        <v>0</v>
      </c>
      <c r="H473" s="107">
        <v>679771</v>
      </c>
      <c r="I473" s="107">
        <v>1347180</v>
      </c>
      <c r="J473" s="107">
        <v>204609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52096913</v>
      </c>
      <c r="G474" s="107">
        <v>27881765</v>
      </c>
      <c r="H474" s="107">
        <v>12669535</v>
      </c>
      <c r="I474" s="107">
        <v>227746</v>
      </c>
      <c r="J474" s="107">
        <v>11317867</v>
      </c>
      <c r="K474" s="36"/>
      <c r="L474" s="225" t="s">
        <v>2343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9459121</v>
      </c>
      <c r="G475" s="107">
        <v>6413164</v>
      </c>
      <c r="H475" s="107">
        <v>2589187</v>
      </c>
      <c r="I475" s="107">
        <v>0</v>
      </c>
      <c r="J475" s="107">
        <v>456770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7364853</v>
      </c>
      <c r="G476" s="107">
        <v>744410</v>
      </c>
      <c r="H476" s="107">
        <v>6613733</v>
      </c>
      <c r="I476" s="107">
        <v>210</v>
      </c>
      <c r="J476" s="107">
        <v>6500</v>
      </c>
      <c r="K476" s="36"/>
      <c r="L476" s="225" t="s">
        <v>2348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40635114</v>
      </c>
      <c r="G477" s="107">
        <v>21085518</v>
      </c>
      <c r="H477" s="107">
        <v>16525270</v>
      </c>
      <c r="I477" s="107">
        <v>1324205</v>
      </c>
      <c r="J477" s="107">
        <v>1700121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3515976</v>
      </c>
      <c r="G478" s="107">
        <v>756500</v>
      </c>
      <c r="H478" s="107">
        <v>2322456</v>
      </c>
      <c r="I478" s="107">
        <v>321500</v>
      </c>
      <c r="J478" s="107">
        <v>115520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57945739</v>
      </c>
      <c r="G479" s="107">
        <v>1964226</v>
      </c>
      <c r="H479" s="107">
        <v>18399623</v>
      </c>
      <c r="I479" s="107">
        <v>208750</v>
      </c>
      <c r="J479" s="107">
        <v>37373140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1318018</v>
      </c>
      <c r="G480" s="107">
        <v>163000</v>
      </c>
      <c r="H480" s="107">
        <v>1046018</v>
      </c>
      <c r="I480" s="107">
        <v>0</v>
      </c>
      <c r="J480" s="107">
        <v>109000</v>
      </c>
      <c r="K480" s="36"/>
      <c r="L480" s="225" t="s">
        <v>2343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16452529</v>
      </c>
      <c r="G481" s="107">
        <v>7985800</v>
      </c>
      <c r="H481" s="107">
        <v>5529587</v>
      </c>
      <c r="I481" s="107">
        <v>1657500</v>
      </c>
      <c r="J481" s="107">
        <v>1279642</v>
      </c>
      <c r="K481" s="36"/>
      <c r="L481" s="225" t="s">
        <v>2343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30641113</v>
      </c>
      <c r="G482" s="107">
        <v>2540750</v>
      </c>
      <c r="H482" s="107">
        <v>3125531</v>
      </c>
      <c r="I482" s="107">
        <v>308050</v>
      </c>
      <c r="J482" s="107">
        <v>24666782</v>
      </c>
      <c r="K482" s="36"/>
      <c r="L482" s="225" t="s">
        <v>2348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15113117</v>
      </c>
      <c r="G483" s="107">
        <v>5867300</v>
      </c>
      <c r="H483" s="107">
        <v>3396322</v>
      </c>
      <c r="I483" s="107">
        <v>10000</v>
      </c>
      <c r="J483" s="107">
        <v>5839495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24140090</v>
      </c>
      <c r="G484" s="107">
        <v>596000</v>
      </c>
      <c r="H484" s="107">
        <v>11681363</v>
      </c>
      <c r="I484" s="107">
        <v>612500</v>
      </c>
      <c r="J484" s="107">
        <v>11250227</v>
      </c>
      <c r="K484" s="63"/>
      <c r="L484" s="225" t="s">
        <v>2343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37231018</v>
      </c>
      <c r="G485" s="107">
        <v>2095317</v>
      </c>
      <c r="H485" s="107">
        <v>18300320</v>
      </c>
      <c r="I485" s="107">
        <v>977801</v>
      </c>
      <c r="J485" s="107">
        <v>15857580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4007920</v>
      </c>
      <c r="G486" s="107">
        <v>5800</v>
      </c>
      <c r="H486" s="107">
        <v>3057327</v>
      </c>
      <c r="I486" s="107">
        <v>0</v>
      </c>
      <c r="J486" s="107">
        <v>944793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634664</v>
      </c>
      <c r="G487" s="107">
        <v>45000</v>
      </c>
      <c r="H487" s="107">
        <v>518526</v>
      </c>
      <c r="I487" s="107">
        <v>0</v>
      </c>
      <c r="J487" s="107">
        <v>71138</v>
      </c>
      <c r="K487" s="36"/>
      <c r="L487" s="225" t="s">
        <v>2343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4742214</v>
      </c>
      <c r="G488" s="107">
        <v>153100</v>
      </c>
      <c r="H488" s="107">
        <v>3157987</v>
      </c>
      <c r="I488" s="107">
        <v>11993</v>
      </c>
      <c r="J488" s="107">
        <v>1419134</v>
      </c>
      <c r="K488" s="36"/>
      <c r="L488" s="225" t="s">
        <v>2348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32016901</v>
      </c>
      <c r="G489" s="107">
        <v>1640700</v>
      </c>
      <c r="H489" s="107">
        <v>3411902</v>
      </c>
      <c r="I489" s="107">
        <v>16423475</v>
      </c>
      <c r="J489" s="107">
        <v>10540824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7193062</v>
      </c>
      <c r="G490" s="107">
        <v>3345730</v>
      </c>
      <c r="H490" s="107">
        <v>2429501</v>
      </c>
      <c r="I490" s="107">
        <v>0</v>
      </c>
      <c r="J490" s="107">
        <v>1417831</v>
      </c>
      <c r="K490" s="36"/>
      <c r="L490" s="225" t="s">
        <v>2348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100192221</v>
      </c>
      <c r="G491" s="107">
        <v>1616077</v>
      </c>
      <c r="H491" s="107">
        <v>16794791</v>
      </c>
      <c r="I491" s="107">
        <v>42951001</v>
      </c>
      <c r="J491" s="107">
        <v>38830352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29116379</v>
      </c>
      <c r="G492" s="107">
        <v>1768600</v>
      </c>
      <c r="H492" s="107">
        <v>9087647</v>
      </c>
      <c r="I492" s="107">
        <v>1728495</v>
      </c>
      <c r="J492" s="107">
        <v>16531637</v>
      </c>
      <c r="K492" s="36"/>
      <c r="L492" s="225" t="s">
        <v>2343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11854975</v>
      </c>
      <c r="G493" s="107">
        <v>574000</v>
      </c>
      <c r="H493" s="107">
        <v>1674058</v>
      </c>
      <c r="I493" s="107">
        <v>353272</v>
      </c>
      <c r="J493" s="107">
        <v>9253645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3014804</v>
      </c>
      <c r="G494" s="107">
        <v>1287000</v>
      </c>
      <c r="H494" s="107">
        <v>558311</v>
      </c>
      <c r="I494" s="107">
        <v>243316</v>
      </c>
      <c r="J494" s="107">
        <v>926177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753845</v>
      </c>
      <c r="G495" s="107">
        <v>143528</v>
      </c>
      <c r="H495" s="107">
        <v>116738</v>
      </c>
      <c r="I495" s="107">
        <v>0</v>
      </c>
      <c r="J495" s="107">
        <v>493579</v>
      </c>
      <c r="K495" s="36"/>
      <c r="L495" s="225" t="s">
        <v>2348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574233</v>
      </c>
      <c r="G496" s="107">
        <v>0</v>
      </c>
      <c r="H496" s="107">
        <v>81681</v>
      </c>
      <c r="I496" s="107">
        <v>52000</v>
      </c>
      <c r="J496" s="107">
        <v>440552</v>
      </c>
      <c r="K496" s="36"/>
      <c r="L496" s="225" t="s">
        <v>2348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1083857</v>
      </c>
      <c r="G497" s="107">
        <v>604508</v>
      </c>
      <c r="H497" s="107">
        <v>172172</v>
      </c>
      <c r="I497" s="107">
        <v>280102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983136</v>
      </c>
      <c r="G498" s="107">
        <v>208580</v>
      </c>
      <c r="H498" s="107">
        <v>395914</v>
      </c>
      <c r="I498" s="107">
        <v>70750</v>
      </c>
      <c r="J498" s="107">
        <v>307892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25913712</v>
      </c>
      <c r="G499" s="107">
        <v>119100</v>
      </c>
      <c r="H499" s="107">
        <v>428057</v>
      </c>
      <c r="I499" s="107">
        <v>21721707</v>
      </c>
      <c r="J499" s="107">
        <v>3644848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6317544</v>
      </c>
      <c r="G500" s="107">
        <v>1800</v>
      </c>
      <c r="H500" s="107">
        <v>530663</v>
      </c>
      <c r="I500" s="107">
        <v>800</v>
      </c>
      <c r="J500" s="107">
        <v>5784281</v>
      </c>
      <c r="K500" s="36"/>
      <c r="L500" s="225" t="s">
        <v>2343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49368856</v>
      </c>
      <c r="G501" s="107">
        <v>11200</v>
      </c>
      <c r="H501" s="107">
        <v>5375268</v>
      </c>
      <c r="I501" s="107">
        <v>493623</v>
      </c>
      <c r="J501" s="107">
        <v>43488765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2930735</v>
      </c>
      <c r="G502" s="107">
        <v>394000</v>
      </c>
      <c r="H502" s="107">
        <v>1038526</v>
      </c>
      <c r="I502" s="107">
        <v>151900</v>
      </c>
      <c r="J502" s="107">
        <v>1346309</v>
      </c>
      <c r="K502" s="36"/>
      <c r="L502" s="225" t="s">
        <v>2348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5813069</v>
      </c>
      <c r="G503" s="107">
        <v>1185360</v>
      </c>
      <c r="H503" s="107">
        <v>503090</v>
      </c>
      <c r="I503" s="107">
        <v>1572605</v>
      </c>
      <c r="J503" s="107">
        <v>2552014</v>
      </c>
      <c r="K503" s="36"/>
      <c r="L503" s="225" t="s">
        <v>2348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1486347</v>
      </c>
      <c r="G504" s="107">
        <v>42364</v>
      </c>
      <c r="H504" s="107">
        <v>980944</v>
      </c>
      <c r="I504" s="107">
        <v>101000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702820</v>
      </c>
      <c r="G505" s="107">
        <v>0</v>
      </c>
      <c r="H505" s="107">
        <v>512553</v>
      </c>
      <c r="I505" s="107">
        <v>6200</v>
      </c>
      <c r="J505" s="107">
        <v>184067</v>
      </c>
      <c r="K505" s="36"/>
      <c r="L505" s="225" t="s">
        <v>2348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20139615</v>
      </c>
      <c r="G506" s="107">
        <v>378310</v>
      </c>
      <c r="H506" s="107">
        <v>2263165</v>
      </c>
      <c r="I506" s="107">
        <v>46000</v>
      </c>
      <c r="J506" s="107">
        <v>17452140</v>
      </c>
      <c r="K506" s="36"/>
      <c r="L506" s="225" t="s">
        <v>2343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2246665</v>
      </c>
      <c r="G507" s="107">
        <v>581306</v>
      </c>
      <c r="H507" s="107">
        <v>296320</v>
      </c>
      <c r="I507" s="107">
        <v>311421</v>
      </c>
      <c r="J507" s="107">
        <v>1057618</v>
      </c>
      <c r="K507" s="36"/>
      <c r="L507" s="225" t="s">
        <v>2343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1444844</v>
      </c>
      <c r="G508" s="107">
        <v>21000</v>
      </c>
      <c r="H508" s="107">
        <v>1303046</v>
      </c>
      <c r="I508" s="107">
        <v>0</v>
      </c>
      <c r="J508" s="107">
        <v>120798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31149170</v>
      </c>
      <c r="G509" s="107">
        <v>1581900</v>
      </c>
      <c r="H509" s="107">
        <v>4071361</v>
      </c>
      <c r="I509" s="107">
        <v>298550</v>
      </c>
      <c r="J509" s="107">
        <v>25197359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93132440</v>
      </c>
      <c r="G510" s="107">
        <v>3494350</v>
      </c>
      <c r="H510" s="107">
        <v>15517082</v>
      </c>
      <c r="I510" s="107">
        <v>2865154</v>
      </c>
      <c r="J510" s="107">
        <v>71255854</v>
      </c>
      <c r="K510" s="36"/>
      <c r="L510" s="225" t="s">
        <v>2348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20057623</v>
      </c>
      <c r="G511" s="107">
        <v>5965616</v>
      </c>
      <c r="H511" s="107">
        <v>8567579</v>
      </c>
      <c r="I511" s="107">
        <v>0</v>
      </c>
      <c r="J511" s="107">
        <v>5524428</v>
      </c>
      <c r="K511" s="36"/>
      <c r="L511" s="225" t="s">
        <v>2343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5422384</v>
      </c>
      <c r="G512" s="107">
        <v>0</v>
      </c>
      <c r="H512" s="107">
        <v>3795384</v>
      </c>
      <c r="I512" s="107">
        <v>0</v>
      </c>
      <c r="J512" s="107">
        <v>1627000</v>
      </c>
      <c r="K512" s="36"/>
      <c r="L512" s="227" t="s">
        <v>2342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32635053</v>
      </c>
      <c r="G513" s="107">
        <v>4898350</v>
      </c>
      <c r="H513" s="107">
        <v>6005310</v>
      </c>
      <c r="I513" s="107">
        <v>2553393</v>
      </c>
      <c r="J513" s="107">
        <v>19178000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172629850</v>
      </c>
      <c r="G514" s="107">
        <v>4300792</v>
      </c>
      <c r="H514" s="107">
        <v>17953151</v>
      </c>
      <c r="I514" s="107">
        <v>70984840</v>
      </c>
      <c r="J514" s="107">
        <v>79391067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2156058</v>
      </c>
      <c r="G515" s="107">
        <v>675000</v>
      </c>
      <c r="H515" s="107">
        <v>1175058</v>
      </c>
      <c r="I515" s="107">
        <v>0</v>
      </c>
      <c r="J515" s="107">
        <v>306000</v>
      </c>
      <c r="K515" s="36"/>
      <c r="L515" s="225" t="s">
        <v>2343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78240712</v>
      </c>
      <c r="G516" s="107">
        <v>8545806</v>
      </c>
      <c r="H516" s="107">
        <v>19042830</v>
      </c>
      <c r="I516" s="107">
        <v>5500705</v>
      </c>
      <c r="J516" s="107">
        <v>45151371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3545595</v>
      </c>
      <c r="G517" s="107">
        <v>0</v>
      </c>
      <c r="H517" s="107">
        <v>3112612</v>
      </c>
      <c r="I517" s="107">
        <v>0</v>
      </c>
      <c r="J517" s="107">
        <v>432983</v>
      </c>
      <c r="K517" s="36"/>
      <c r="L517" s="225" t="s">
        <v>2348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42590267</v>
      </c>
      <c r="G518" s="107">
        <v>19478957</v>
      </c>
      <c r="H518" s="107">
        <v>16956535</v>
      </c>
      <c r="I518" s="107">
        <v>1901429</v>
      </c>
      <c r="J518" s="107">
        <v>4253346</v>
      </c>
      <c r="K518" s="36"/>
      <c r="L518" s="225" t="s">
        <v>2348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2709414</v>
      </c>
      <c r="G519" s="107">
        <v>0</v>
      </c>
      <c r="H519" s="107">
        <v>2422804</v>
      </c>
      <c r="I519" s="107">
        <v>0</v>
      </c>
      <c r="J519" s="107">
        <v>286610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478686</v>
      </c>
      <c r="G520" s="107">
        <v>3200</v>
      </c>
      <c r="H520" s="107">
        <v>369411</v>
      </c>
      <c r="I520" s="107">
        <v>0</v>
      </c>
      <c r="J520" s="107">
        <v>106075</v>
      </c>
      <c r="K520" s="36"/>
      <c r="L520" s="226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38558813</v>
      </c>
      <c r="G521" s="107">
        <v>11671214</v>
      </c>
      <c r="H521" s="107">
        <v>9099046</v>
      </c>
      <c r="I521" s="107">
        <v>45303</v>
      </c>
      <c r="J521" s="107">
        <v>17743250</v>
      </c>
      <c r="K521" s="36"/>
      <c r="L521" s="225" t="s">
        <v>2348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12237782</v>
      </c>
      <c r="G522" s="107">
        <v>1662300</v>
      </c>
      <c r="H522" s="107">
        <v>3764359</v>
      </c>
      <c r="I522" s="107">
        <v>2496336</v>
      </c>
      <c r="J522" s="107">
        <v>4314787</v>
      </c>
      <c r="K522" s="36"/>
      <c r="L522" s="225" t="s">
        <v>2348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10268211</v>
      </c>
      <c r="G523" s="107">
        <v>786850</v>
      </c>
      <c r="H523" s="107">
        <v>1968603</v>
      </c>
      <c r="I523" s="107">
        <v>0</v>
      </c>
      <c r="J523" s="107">
        <v>7512758</v>
      </c>
      <c r="K523" s="36"/>
      <c r="L523" s="225" t="s">
        <v>2348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9411246</v>
      </c>
      <c r="G524" s="107">
        <v>593900</v>
      </c>
      <c r="H524" s="107">
        <v>4429757</v>
      </c>
      <c r="I524" s="107">
        <v>894000</v>
      </c>
      <c r="J524" s="107">
        <v>3493589</v>
      </c>
      <c r="K524" s="36"/>
      <c r="L524" s="225" t="s">
        <v>2348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1195142</v>
      </c>
      <c r="G525" s="107">
        <v>2500</v>
      </c>
      <c r="H525" s="107">
        <v>713924</v>
      </c>
      <c r="I525" s="107">
        <v>41000</v>
      </c>
      <c r="J525" s="107">
        <v>437718</v>
      </c>
      <c r="K525" s="36"/>
      <c r="L525" s="225" t="s">
        <v>2343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20578470</v>
      </c>
      <c r="G526" s="107">
        <v>5006695</v>
      </c>
      <c r="H526" s="107">
        <v>3587131</v>
      </c>
      <c r="I526" s="107">
        <v>23800</v>
      </c>
      <c r="J526" s="107">
        <v>11960844</v>
      </c>
      <c r="K526" s="36"/>
      <c r="L526" s="225" t="s">
        <v>2348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1929574</v>
      </c>
      <c r="G527" s="107">
        <v>495700</v>
      </c>
      <c r="H527" s="107">
        <v>961124</v>
      </c>
      <c r="I527" s="107">
        <v>0</v>
      </c>
      <c r="J527" s="107">
        <v>472750</v>
      </c>
      <c r="K527" s="36"/>
      <c r="L527" s="225" t="s">
        <v>2348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26140002</v>
      </c>
      <c r="G528" s="107">
        <v>10581715</v>
      </c>
      <c r="H528" s="107">
        <v>10582046</v>
      </c>
      <c r="I528" s="107">
        <v>520500</v>
      </c>
      <c r="J528" s="107">
        <v>4455741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5958012</v>
      </c>
      <c r="G529" s="107">
        <v>1143100</v>
      </c>
      <c r="H529" s="107">
        <v>2999799</v>
      </c>
      <c r="I529" s="107">
        <v>39900</v>
      </c>
      <c r="J529" s="107">
        <v>1775213</v>
      </c>
      <c r="K529" s="36"/>
      <c r="L529" s="225" t="s">
        <v>2343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225" t="s">
        <v>2348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2639567</v>
      </c>
      <c r="G531" s="107">
        <v>23450</v>
      </c>
      <c r="H531" s="107">
        <v>1524500</v>
      </c>
      <c r="I531" s="107">
        <v>87890</v>
      </c>
      <c r="J531" s="107">
        <v>1003727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981293</v>
      </c>
      <c r="G532" s="107">
        <v>0</v>
      </c>
      <c r="H532" s="107">
        <v>612113</v>
      </c>
      <c r="I532" s="107">
        <v>0</v>
      </c>
      <c r="J532" s="107">
        <v>369180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5025391</v>
      </c>
      <c r="G533" s="107">
        <v>804000</v>
      </c>
      <c r="H533" s="107">
        <v>2344891</v>
      </c>
      <c r="I533" s="107">
        <v>66001</v>
      </c>
      <c r="J533" s="107">
        <v>1810499</v>
      </c>
      <c r="K533" s="36"/>
      <c r="L533" s="225" t="s">
        <v>2343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5620714</v>
      </c>
      <c r="G534" s="107">
        <v>1308400</v>
      </c>
      <c r="H534" s="107">
        <v>2328911</v>
      </c>
      <c r="I534" s="107">
        <v>76301</v>
      </c>
      <c r="J534" s="107">
        <v>1907102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2897361</v>
      </c>
      <c r="G535" s="107">
        <v>0</v>
      </c>
      <c r="H535" s="107">
        <v>1600391</v>
      </c>
      <c r="I535" s="107">
        <v>120663</v>
      </c>
      <c r="J535" s="107">
        <v>1176307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1424204</v>
      </c>
      <c r="G536" s="107">
        <v>0</v>
      </c>
      <c r="H536" s="107">
        <v>926962</v>
      </c>
      <c r="I536" s="107">
        <v>109095</v>
      </c>
      <c r="J536" s="107">
        <v>388147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4804613</v>
      </c>
      <c r="G537" s="107">
        <v>543401</v>
      </c>
      <c r="H537" s="107">
        <v>1157679</v>
      </c>
      <c r="I537" s="107">
        <v>2969559</v>
      </c>
      <c r="J537" s="107">
        <v>133974</v>
      </c>
      <c r="K537" s="36"/>
      <c r="L537" s="225" t="s">
        <v>2343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1528809</v>
      </c>
      <c r="G538" s="107">
        <v>755755</v>
      </c>
      <c r="H538" s="107">
        <v>576924</v>
      </c>
      <c r="I538" s="107">
        <v>12861</v>
      </c>
      <c r="J538" s="107">
        <v>183269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2819805</v>
      </c>
      <c r="G539" s="107">
        <v>716300</v>
      </c>
      <c r="H539" s="107">
        <v>1582900</v>
      </c>
      <c r="I539" s="107">
        <v>183707</v>
      </c>
      <c r="J539" s="107">
        <v>336898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7757641</v>
      </c>
      <c r="G540" s="107">
        <v>503376</v>
      </c>
      <c r="H540" s="107">
        <v>3139435</v>
      </c>
      <c r="I540" s="107">
        <v>31826</v>
      </c>
      <c r="J540" s="107">
        <v>4083004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13140342</v>
      </c>
      <c r="G541" s="107">
        <v>2454242</v>
      </c>
      <c r="H541" s="107">
        <v>6544719</v>
      </c>
      <c r="I541" s="107">
        <v>1410644</v>
      </c>
      <c r="J541" s="107">
        <v>2730737</v>
      </c>
      <c r="K541" s="36"/>
      <c r="L541" s="225" t="s">
        <v>2343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1981807</v>
      </c>
      <c r="G542" s="107">
        <v>0</v>
      </c>
      <c r="H542" s="107">
        <v>702565</v>
      </c>
      <c r="I542" s="107">
        <v>101400</v>
      </c>
      <c r="J542" s="107">
        <v>1177842</v>
      </c>
      <c r="K542" s="36"/>
      <c r="L542" s="225" t="s">
        <v>2348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1198768</v>
      </c>
      <c r="G543" s="107">
        <v>0</v>
      </c>
      <c r="H543" s="107">
        <v>948502</v>
      </c>
      <c r="I543" s="107">
        <v>0</v>
      </c>
      <c r="J543" s="107">
        <v>250266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6141673</v>
      </c>
      <c r="G544" s="107">
        <v>615289</v>
      </c>
      <c r="H544" s="107">
        <v>1447583</v>
      </c>
      <c r="I544" s="107">
        <v>1489243</v>
      </c>
      <c r="J544" s="107">
        <v>2589558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654670</v>
      </c>
      <c r="G545" s="107">
        <v>0</v>
      </c>
      <c r="H545" s="107">
        <v>541032</v>
      </c>
      <c r="I545" s="107">
        <v>4250</v>
      </c>
      <c r="J545" s="107">
        <v>109388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848257</v>
      </c>
      <c r="G546" s="107">
        <v>0</v>
      </c>
      <c r="H546" s="107">
        <v>721607</v>
      </c>
      <c r="I546" s="107">
        <v>20000</v>
      </c>
      <c r="J546" s="107">
        <v>106650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20975130</v>
      </c>
      <c r="G547" s="107">
        <v>2514301</v>
      </c>
      <c r="H547" s="107">
        <v>10811157</v>
      </c>
      <c r="I547" s="107">
        <v>1050500</v>
      </c>
      <c r="J547" s="107">
        <v>6599172</v>
      </c>
      <c r="K547" s="36"/>
      <c r="L547" s="225" t="s">
        <v>2348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2000499</v>
      </c>
      <c r="G548" s="107">
        <v>0</v>
      </c>
      <c r="H548" s="107">
        <v>1998779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225" t="s">
        <v>2343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603920</v>
      </c>
      <c r="G550" s="107">
        <v>0</v>
      </c>
      <c r="H550" s="107">
        <v>314741</v>
      </c>
      <c r="I550" s="107">
        <v>7300</v>
      </c>
      <c r="J550" s="107">
        <v>281879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9559914</v>
      </c>
      <c r="G551" s="107">
        <v>575075</v>
      </c>
      <c r="H551" s="107">
        <v>6144478</v>
      </c>
      <c r="I551" s="107">
        <v>1922585</v>
      </c>
      <c r="J551" s="107">
        <v>917776</v>
      </c>
      <c r="K551" s="36"/>
      <c r="L551" s="225" t="s">
        <v>2348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6" t="s">
        <v>2321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5033974</v>
      </c>
      <c r="G553" s="107">
        <v>1045731</v>
      </c>
      <c r="H553" s="107">
        <v>2337079</v>
      </c>
      <c r="I553" s="107">
        <v>714369</v>
      </c>
      <c r="J553" s="107">
        <v>936795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18124824</v>
      </c>
      <c r="G554" s="107">
        <v>952500</v>
      </c>
      <c r="H554" s="107">
        <v>10361812</v>
      </c>
      <c r="I554" s="107">
        <v>0</v>
      </c>
      <c r="J554" s="107">
        <v>6810512</v>
      </c>
      <c r="K554" s="36"/>
      <c r="L554" s="225" t="s">
        <v>2348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22260023</v>
      </c>
      <c r="G555" s="107">
        <v>1777600</v>
      </c>
      <c r="H555" s="107">
        <v>7391184</v>
      </c>
      <c r="I555" s="107">
        <v>1200000</v>
      </c>
      <c r="J555" s="107">
        <v>11891239</v>
      </c>
      <c r="K555" s="36"/>
      <c r="L555" s="225" t="s">
        <v>2348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24424258</v>
      </c>
      <c r="G556" s="107">
        <v>2363524</v>
      </c>
      <c r="H556" s="107">
        <v>14235656</v>
      </c>
      <c r="I556" s="107">
        <v>10287</v>
      </c>
      <c r="J556" s="107">
        <v>7814791</v>
      </c>
      <c r="K556" s="36"/>
      <c r="L556" s="225" t="s">
        <v>2343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67039778</v>
      </c>
      <c r="G557" s="107">
        <v>18875512</v>
      </c>
      <c r="H557" s="107">
        <v>11451457</v>
      </c>
      <c r="I557" s="107">
        <v>16531199</v>
      </c>
      <c r="J557" s="107">
        <v>20181610</v>
      </c>
      <c r="K557" s="36"/>
      <c r="L557" s="225" t="s">
        <v>2348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7373473</v>
      </c>
      <c r="G558" s="107">
        <v>860200</v>
      </c>
      <c r="H558" s="107">
        <v>4483603</v>
      </c>
      <c r="I558" s="107">
        <v>10000</v>
      </c>
      <c r="J558" s="107">
        <v>2019670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3845966</v>
      </c>
      <c r="G559" s="107">
        <v>249200</v>
      </c>
      <c r="H559" s="107">
        <v>1989072</v>
      </c>
      <c r="I559" s="107">
        <v>109804</v>
      </c>
      <c r="J559" s="107">
        <v>1497890</v>
      </c>
      <c r="K559" s="36"/>
      <c r="L559" s="225" t="s">
        <v>2343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5101301</v>
      </c>
      <c r="G560" s="107">
        <v>328501</v>
      </c>
      <c r="H560" s="107">
        <v>3274181</v>
      </c>
      <c r="I560" s="107">
        <v>22400</v>
      </c>
      <c r="J560" s="107">
        <v>1476219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9208422</v>
      </c>
      <c r="G561" s="107">
        <v>998020</v>
      </c>
      <c r="H561" s="107">
        <v>2749109</v>
      </c>
      <c r="I561" s="107">
        <v>2800000</v>
      </c>
      <c r="J561" s="107">
        <v>2661293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42377958</v>
      </c>
      <c r="G562" s="107">
        <v>3728396</v>
      </c>
      <c r="H562" s="107">
        <v>8983715</v>
      </c>
      <c r="I562" s="107">
        <v>5335804</v>
      </c>
      <c r="J562" s="107">
        <v>24330043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36535567</v>
      </c>
      <c r="G563" s="107">
        <v>8306850</v>
      </c>
      <c r="H563" s="107">
        <v>7823464</v>
      </c>
      <c r="I563" s="107">
        <v>16857862</v>
      </c>
      <c r="J563" s="107">
        <v>3547391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81528968</v>
      </c>
      <c r="G564" s="107">
        <v>51493300</v>
      </c>
      <c r="H564" s="107">
        <v>9954534</v>
      </c>
      <c r="I564" s="107">
        <v>2768929</v>
      </c>
      <c r="J564" s="107">
        <v>17312205</v>
      </c>
      <c r="K564" s="36"/>
      <c r="L564" s="225" t="s">
        <v>2348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35850969</v>
      </c>
      <c r="G565" s="107">
        <v>278102</v>
      </c>
      <c r="H565" s="107">
        <v>16343174</v>
      </c>
      <c r="I565" s="107">
        <v>17465625</v>
      </c>
      <c r="J565" s="107">
        <v>1764068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25562943</v>
      </c>
      <c r="G566" s="107">
        <v>6976875</v>
      </c>
      <c r="H566" s="107">
        <v>4731288</v>
      </c>
      <c r="I566" s="107">
        <v>0</v>
      </c>
      <c r="J566" s="107">
        <v>13854780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15014858</v>
      </c>
      <c r="G567" s="107">
        <v>0</v>
      </c>
      <c r="H567" s="107">
        <v>4818044</v>
      </c>
      <c r="I567" s="107">
        <v>4130000</v>
      </c>
      <c r="J567" s="107">
        <v>6066814</v>
      </c>
      <c r="K567" s="36"/>
      <c r="L567" s="225" t="s">
        <v>2343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5979774</v>
      </c>
      <c r="G568" s="107">
        <v>0</v>
      </c>
      <c r="H568" s="107">
        <v>2594069</v>
      </c>
      <c r="I568" s="107">
        <v>3500</v>
      </c>
      <c r="J568" s="107">
        <v>3382205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37017192</v>
      </c>
      <c r="G569" s="107">
        <v>6614400</v>
      </c>
      <c r="H569" s="107">
        <v>13911513</v>
      </c>
      <c r="I569" s="107">
        <v>11338600</v>
      </c>
      <c r="J569" s="107">
        <v>5152679</v>
      </c>
      <c r="K569" s="36"/>
      <c r="L569" s="225" t="s">
        <v>2343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23126326</v>
      </c>
      <c r="G570" s="107">
        <v>804000</v>
      </c>
      <c r="H570" s="107">
        <v>5442655</v>
      </c>
      <c r="I570" s="107">
        <v>4450700</v>
      </c>
      <c r="J570" s="107">
        <v>12428971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76030493</v>
      </c>
      <c r="G571" s="107">
        <v>10558406</v>
      </c>
      <c r="H571" s="107">
        <v>27717112</v>
      </c>
      <c r="I571" s="107">
        <v>1103702</v>
      </c>
      <c r="J571" s="107">
        <v>36651273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51859670</v>
      </c>
      <c r="G572" s="107">
        <v>22192695</v>
      </c>
      <c r="H572" s="107">
        <v>12228654</v>
      </c>
      <c r="I572" s="107">
        <v>3024528</v>
      </c>
      <c r="J572" s="107">
        <v>14413793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55456984</v>
      </c>
      <c r="G573" s="107">
        <v>18230591</v>
      </c>
      <c r="H573" s="107">
        <v>26321381</v>
      </c>
      <c r="I573" s="107">
        <v>854500</v>
      </c>
      <c r="J573" s="107">
        <v>10050512</v>
      </c>
      <c r="K573" s="36"/>
      <c r="L573" s="225" t="s">
        <v>2348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225" t="s">
        <v>2348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2402310</v>
      </c>
      <c r="G575" s="107">
        <v>919464</v>
      </c>
      <c r="H575" s="107">
        <v>882146</v>
      </c>
      <c r="I575" s="107">
        <v>2400</v>
      </c>
      <c r="J575" s="107">
        <v>598300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481537</v>
      </c>
      <c r="G576" s="107">
        <v>0</v>
      </c>
      <c r="H576" s="107">
        <v>370549</v>
      </c>
      <c r="I576" s="107">
        <v>17700</v>
      </c>
      <c r="J576" s="107">
        <v>93288</v>
      </c>
      <c r="K576" s="36"/>
      <c r="L576" s="225" t="s">
        <v>2348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1332613</v>
      </c>
      <c r="G577" s="107">
        <v>0</v>
      </c>
      <c r="H577" s="107">
        <v>377859</v>
      </c>
      <c r="I577" s="107">
        <v>0</v>
      </c>
      <c r="J577" s="107">
        <v>954754</v>
      </c>
      <c r="K577" s="36"/>
      <c r="L577" s="225" t="s">
        <v>2343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3326064</v>
      </c>
      <c r="G578" s="107">
        <v>0</v>
      </c>
      <c r="H578" s="107">
        <v>1272687</v>
      </c>
      <c r="I578" s="107">
        <v>287300</v>
      </c>
      <c r="J578" s="107">
        <v>1766077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923547</v>
      </c>
      <c r="G579" s="107">
        <v>0</v>
      </c>
      <c r="H579" s="107">
        <v>282303</v>
      </c>
      <c r="I579" s="107">
        <v>53500</v>
      </c>
      <c r="J579" s="107">
        <v>587744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>G580+H580+I580+J580</f>
        <v>824503</v>
      </c>
      <c r="G580" s="107">
        <v>0</v>
      </c>
      <c r="H580" s="107">
        <v>608160</v>
      </c>
      <c r="I580" s="107">
        <v>24825</v>
      </c>
      <c r="J580" s="107">
        <v>191518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>G581+H581+I581+J581</f>
        <v>20227492</v>
      </c>
      <c r="G581" s="107">
        <v>296000</v>
      </c>
      <c r="H581" s="107">
        <v>591604</v>
      </c>
      <c r="I581" s="107">
        <v>64771</v>
      </c>
      <c r="J581" s="107">
        <v>19275117</v>
      </c>
      <c r="K581" s="36"/>
      <c r="L581" s="225" t="s">
        <v>2343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>G582+H582+I582+J582</f>
        <v>8604943</v>
      </c>
      <c r="G582" s="107">
        <v>7200</v>
      </c>
      <c r="H582" s="107">
        <v>208744</v>
      </c>
      <c r="I582" s="107">
        <v>1951800</v>
      </c>
      <c r="J582" s="107">
        <v>6437199</v>
      </c>
      <c r="K582" s="36"/>
      <c r="L582" s="225" t="s">
        <v>2343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>G583+H583+I583+J583</f>
        <v>559933</v>
      </c>
      <c r="G583" s="107">
        <v>66850</v>
      </c>
      <c r="H583" s="107">
        <v>267834</v>
      </c>
      <c r="I583" s="107">
        <v>42350</v>
      </c>
      <c r="J583" s="107">
        <v>182899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>G584+H584+I584+J584</f>
        <v>1808767</v>
      </c>
      <c r="G584" s="107">
        <v>302401</v>
      </c>
      <c r="H584" s="107">
        <v>671062</v>
      </c>
      <c r="I584" s="107">
        <v>157377</v>
      </c>
      <c r="J584" s="107">
        <v>677927</v>
      </c>
      <c r="K584" s="36"/>
      <c r="L584" s="225" t="s">
        <v>2348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>G585+H585+I585+J585</f>
        <v>1176889</v>
      </c>
      <c r="G585" s="107">
        <v>485475</v>
      </c>
      <c r="H585" s="107">
        <v>470267</v>
      </c>
      <c r="I585" s="107">
        <v>25200</v>
      </c>
      <c r="J585" s="107">
        <v>195947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>G586+H586+I586+J586</f>
        <v>1865734</v>
      </c>
      <c r="G586" s="107">
        <v>156100</v>
      </c>
      <c r="H586" s="107">
        <v>1085911</v>
      </c>
      <c r="I586" s="107">
        <v>73899</v>
      </c>
      <c r="J586" s="107">
        <v>549824</v>
      </c>
      <c r="K586" s="36"/>
      <c r="L586" s="225" t="s">
        <v>2348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>G587+H587+I587+J587</f>
        <v>2480082</v>
      </c>
      <c r="G587" s="107">
        <v>0</v>
      </c>
      <c r="H587" s="107">
        <v>340091</v>
      </c>
      <c r="I587" s="107">
        <v>1857616</v>
      </c>
      <c r="J587" s="107">
        <v>282375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>G588+H588+I588+J588</f>
        <v>1104027</v>
      </c>
      <c r="G588" s="107">
        <v>242900</v>
      </c>
      <c r="H588" s="107">
        <v>664321</v>
      </c>
      <c r="I588" s="107">
        <v>76770</v>
      </c>
      <c r="J588" s="107">
        <v>120036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>G589+H589+I589+J589</f>
        <v>16194052</v>
      </c>
      <c r="G589" s="107">
        <v>3276660</v>
      </c>
      <c r="H589" s="107">
        <v>1650697</v>
      </c>
      <c r="I589" s="107">
        <v>9946383</v>
      </c>
      <c r="J589" s="107">
        <v>1320312</v>
      </c>
      <c r="K589" s="63"/>
      <c r="L589" s="225" t="s">
        <v>2343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>G590+H590+I590+J590</f>
        <v>3247171</v>
      </c>
      <c r="G590" s="107">
        <v>214600</v>
      </c>
      <c r="H590" s="107">
        <v>2889302</v>
      </c>
      <c r="I590" s="107">
        <v>0</v>
      </c>
      <c r="J590" s="107">
        <v>143269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>G591+H591+I591+J591</f>
        <v>614200</v>
      </c>
      <c r="G591" s="107">
        <v>0</v>
      </c>
      <c r="H591" s="107">
        <v>295566</v>
      </c>
      <c r="I591" s="107">
        <v>5600</v>
      </c>
      <c r="J591" s="107">
        <v>313034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9" ref="F593:F598">G593+H593+I593+J593</f>
        <v>11527215</v>
      </c>
      <c r="G593" s="107">
        <v>338150</v>
      </c>
      <c r="H593" s="107">
        <v>2943222</v>
      </c>
      <c r="I593" s="107">
        <v>2549768</v>
      </c>
      <c r="J593" s="107">
        <v>5696075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9"/>
        <v>1820735</v>
      </c>
      <c r="G594" s="107">
        <v>7002</v>
      </c>
      <c r="H594" s="107">
        <v>810738</v>
      </c>
      <c r="I594" s="107">
        <v>65960</v>
      </c>
      <c r="J594" s="107">
        <v>937035</v>
      </c>
      <c r="K594" s="36"/>
      <c r="L594" s="225" t="s">
        <v>2343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9"/>
        <v>3460754</v>
      </c>
      <c r="G595" s="107">
        <v>0</v>
      </c>
      <c r="H595" s="107">
        <v>1001984</v>
      </c>
      <c r="I595" s="107">
        <v>873350</v>
      </c>
      <c r="J595" s="107">
        <v>1585420</v>
      </c>
      <c r="K595" s="36"/>
      <c r="L595" s="225" t="s">
        <v>2348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9"/>
        <v>3880256</v>
      </c>
      <c r="G596" s="107">
        <v>629300</v>
      </c>
      <c r="H596" s="107">
        <v>1331992</v>
      </c>
      <c r="I596" s="107">
        <v>352421</v>
      </c>
      <c r="J596" s="107">
        <v>1566543</v>
      </c>
      <c r="K596" s="36"/>
      <c r="L596" s="225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9"/>
        <v>3588934</v>
      </c>
      <c r="G597" s="107">
        <v>0</v>
      </c>
      <c r="H597" s="107">
        <v>797678</v>
      </c>
      <c r="I597" s="107">
        <v>306130</v>
      </c>
      <c r="J597" s="107">
        <v>2485126</v>
      </c>
      <c r="K597" s="36"/>
      <c r="L597" s="225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9"/>
        <v>165841262</v>
      </c>
      <c r="G598" s="107">
        <v>0</v>
      </c>
      <c r="H598" s="107">
        <v>0</v>
      </c>
      <c r="I598" s="107">
        <v>159441825</v>
      </c>
      <c r="J598" s="107">
        <v>6399437</v>
      </c>
      <c r="K598" s="36"/>
      <c r="L598" s="225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2017-11-20T20:33:31Z</dcterms:modified>
  <cp:category/>
  <cp:version/>
  <cp:contentType/>
  <cp:contentStatus/>
</cp:coreProperties>
</file>